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NVÊNIOS_2021\ESFERA FEDERAL\Ministério MDR\896652_2019 - Recapeamento Asfáltico Dep. Samuel Moreira\ORÇAMENTO E OUTROS\ORÇAMENTO REVISADO\PLANILHA LICITAÇÃO\"/>
    </mc:Choice>
  </mc:AlternateContent>
  <bookViews>
    <workbookView xWindow="0" yWindow="0" windowWidth="20490" windowHeight="7650" activeTab="1"/>
  </bookViews>
  <sheets>
    <sheet name="ORÇAMENTO" sheetId="1" r:id="rId1"/>
    <sheet name="CRONOGRAMA" sheetId="6" r:id="rId2"/>
    <sheet name="Table 2" sheetId="2" state="hidden" r:id="rId3"/>
    <sheet name="Table 3" sheetId="3" state="hidden" r:id="rId4"/>
    <sheet name="Table 4" sheetId="4" state="hidden" r:id="rId5"/>
    <sheet name="Table 5" sheetId="5" state="hidden" r:id="rId6"/>
  </sheets>
  <definedNames>
    <definedName name="_xlnm.Print_Area" localSheetId="0">ORÇAMENTO!$A$1:$H$70</definedName>
  </definedNames>
  <calcPr calcId="162913"/>
</workbook>
</file>

<file path=xl/calcChain.xml><?xml version="1.0" encoding="utf-8"?>
<calcChain xmlns="http://schemas.openxmlformats.org/spreadsheetml/2006/main">
  <c r="I41" i="6" l="1"/>
  <c r="H41" i="6"/>
  <c r="G41" i="6"/>
  <c r="B37" i="6"/>
  <c r="A37" i="6"/>
  <c r="B35" i="6"/>
  <c r="A35" i="6"/>
  <c r="B33" i="6"/>
  <c r="A33" i="6"/>
  <c r="B31" i="6"/>
  <c r="A31" i="6"/>
  <c r="B29" i="6"/>
  <c r="A29" i="6"/>
  <c r="B27" i="6"/>
  <c r="A27" i="6"/>
  <c r="B25" i="6"/>
  <c r="A25" i="6"/>
  <c r="B23" i="6"/>
  <c r="A23" i="6"/>
  <c r="B21" i="6"/>
  <c r="A21" i="6"/>
  <c r="B19" i="6"/>
  <c r="A19" i="6"/>
  <c r="B17" i="6"/>
  <c r="A17" i="6"/>
  <c r="H69" i="1"/>
  <c r="H70" i="1"/>
  <c r="H65" i="1"/>
  <c r="H54" i="1"/>
  <c r="H55" i="1"/>
  <c r="H57" i="1"/>
  <c r="H56" i="1" s="1"/>
  <c r="H26" i="1"/>
  <c r="H28" i="1"/>
  <c r="H29" i="1"/>
  <c r="H30" i="1"/>
  <c r="H31" i="1"/>
  <c r="H32" i="1"/>
  <c r="H33" i="1"/>
  <c r="H34" i="1"/>
  <c r="H22" i="1" l="1"/>
  <c r="C5" i="6" l="1"/>
  <c r="C4" i="6"/>
  <c r="C3" i="6"/>
  <c r="C2" i="6"/>
  <c r="H68" i="1" l="1"/>
  <c r="H67" i="1"/>
  <c r="H64" i="1"/>
  <c r="H63" i="1"/>
  <c r="H60" i="1"/>
  <c r="H61" i="1"/>
  <c r="H59" i="1"/>
  <c r="H53" i="1"/>
  <c r="H52" i="1"/>
  <c r="H47" i="1"/>
  <c r="H48" i="1"/>
  <c r="H49" i="1"/>
  <c r="H46" i="1"/>
  <c r="H42" i="1"/>
  <c r="H43" i="1"/>
  <c r="H44" i="1"/>
  <c r="H41" i="1"/>
  <c r="H39" i="1"/>
  <c r="H37" i="1"/>
  <c r="H36" i="1"/>
  <c r="H27" i="1"/>
  <c r="H25" i="1"/>
  <c r="H24" i="1" s="1"/>
  <c r="H20" i="1"/>
  <c r="H19" i="1"/>
  <c r="H23" i="1"/>
  <c r="H35" i="1" l="1"/>
  <c r="H66" i="1"/>
  <c r="E37" i="6" s="1"/>
  <c r="H62" i="1"/>
  <c r="E35" i="6" s="1"/>
  <c r="H58" i="1"/>
  <c r="H51" i="1"/>
  <c r="H45" i="1"/>
  <c r="E31" i="6" s="1"/>
  <c r="H40" i="1"/>
  <c r="E29" i="6" s="1"/>
  <c r="E25" i="6"/>
  <c r="E23" i="6"/>
  <c r="H38" i="1"/>
  <c r="E27" i="6" s="1"/>
  <c r="H18" i="1"/>
  <c r="E19" i="6" s="1"/>
  <c r="H21" i="1"/>
  <c r="H50" i="1" l="1"/>
  <c r="E33" i="6" s="1"/>
  <c r="E21" i="6"/>
  <c r="E17" i="6" s="1"/>
  <c r="H17" i="1"/>
  <c r="H16" i="1" s="1"/>
  <c r="G40" i="6" l="1"/>
  <c r="B39" i="6"/>
  <c r="H40" i="6"/>
  <c r="I42" i="6"/>
  <c r="H42" i="6"/>
  <c r="G42" i="6"/>
  <c r="I40" i="6"/>
</calcChain>
</file>

<file path=xl/sharedStrings.xml><?xml version="1.0" encoding="utf-8"?>
<sst xmlns="http://schemas.openxmlformats.org/spreadsheetml/2006/main" count="691" uniqueCount="324">
  <si>
    <r>
      <rPr>
        <b/>
        <sz val="8"/>
        <rFont val="Arial"/>
        <family val="2"/>
      </rPr>
      <t>PO - PLANILHA ORÇAMENTÁRIA</t>
    </r>
  </si>
  <si>
    <r>
      <rPr>
        <sz val="6.5"/>
        <rFont val="Arial"/>
        <family val="2"/>
      </rPr>
      <t>Grau de Sigilo</t>
    </r>
  </si>
  <si>
    <r>
      <rPr>
        <sz val="8"/>
        <rFont val="Arial"/>
        <family val="2"/>
      </rPr>
      <t>Orçamento Base para Licitação - OGU</t>
    </r>
  </si>
  <si>
    <r>
      <rPr>
        <b/>
        <sz val="6.5"/>
        <rFont val="Arial"/>
        <family val="2"/>
      </rPr>
      <t>#PUBLICO</t>
    </r>
  </si>
  <si>
    <r>
      <rPr>
        <b/>
        <sz val="6.5"/>
        <rFont val="Arial"/>
        <family val="2"/>
      </rPr>
      <t>Nº OPERAÇÃO</t>
    </r>
  </si>
  <si>
    <r>
      <rPr>
        <b/>
        <sz val="6.5"/>
        <rFont val="Arial"/>
        <family val="2"/>
      </rPr>
      <t>Nº SICONV</t>
    </r>
  </si>
  <si>
    <r>
      <rPr>
        <b/>
        <sz val="6.5"/>
        <rFont val="Arial"/>
        <family val="2"/>
      </rPr>
      <t>PROPONENTE / TOMADOR</t>
    </r>
  </si>
  <si>
    <r>
      <rPr>
        <b/>
        <sz val="6.5"/>
        <rFont val="Arial"/>
        <family val="2"/>
      </rPr>
      <t>APELIDO DO EMPREENDIMENTO</t>
    </r>
  </si>
  <si>
    <r>
      <rPr>
        <sz val="6.5"/>
        <rFont val="Arial"/>
        <family val="2"/>
      </rPr>
      <t>1064489-86</t>
    </r>
  </si>
  <si>
    <r>
      <rPr>
        <sz val="6.5"/>
        <rFont val="Arial"/>
        <family val="2"/>
      </rPr>
      <t>Prefeitura Municipal de Bebedouro</t>
    </r>
  </si>
  <si>
    <r>
      <rPr>
        <sz val="6.5"/>
        <rFont val="Arial"/>
        <family val="2"/>
      </rPr>
      <t>Pavimentação Asfáltica</t>
    </r>
  </si>
  <si>
    <r>
      <rPr>
        <b/>
        <sz val="6.5"/>
        <rFont val="Arial"/>
        <family val="2"/>
      </rPr>
      <t>LOCALIDADE SINAPI</t>
    </r>
  </si>
  <si>
    <r>
      <rPr>
        <b/>
        <sz val="6.5"/>
        <rFont val="Arial"/>
        <family val="2"/>
      </rPr>
      <t>DATA BASE</t>
    </r>
  </si>
  <si>
    <r>
      <rPr>
        <b/>
        <sz val="6.5"/>
        <rFont val="Arial"/>
        <family val="2"/>
      </rPr>
      <t>DESCRIÇÃO DO LOTE</t>
    </r>
  </si>
  <si>
    <r>
      <rPr>
        <b/>
        <sz val="6.5"/>
        <rFont val="Arial"/>
        <family val="2"/>
      </rPr>
      <t>MUNICÍPIO / UF</t>
    </r>
  </si>
  <si>
    <r>
      <rPr>
        <b/>
        <sz val="6.5"/>
        <rFont val="Arial"/>
        <family val="2"/>
      </rPr>
      <t>BDI 1</t>
    </r>
  </si>
  <si>
    <r>
      <rPr>
        <b/>
        <sz val="6.5"/>
        <rFont val="Arial"/>
        <family val="2"/>
      </rPr>
      <t>BDI 2</t>
    </r>
  </si>
  <si>
    <r>
      <rPr>
        <b/>
        <sz val="6.5"/>
        <rFont val="Arial"/>
        <family val="2"/>
      </rPr>
      <t>BDI 3</t>
    </r>
  </si>
  <si>
    <r>
      <rPr>
        <sz val="6.5"/>
        <rFont val="Arial"/>
        <family val="2"/>
      </rPr>
      <t>SAO PAULO</t>
    </r>
  </si>
  <si>
    <r>
      <rPr>
        <sz val="6.5"/>
        <rFont val="Arial"/>
        <family val="2"/>
      </rPr>
      <t>01-21 (N DES.)</t>
    </r>
  </si>
  <si>
    <r>
      <rPr>
        <sz val="6.5"/>
        <rFont val="Arial"/>
        <family val="2"/>
      </rPr>
      <t>Infraestrutura Urbana de Pavimentação Asfáltica no Sistema Viária do Município</t>
    </r>
  </si>
  <si>
    <r>
      <rPr>
        <sz val="6.5"/>
        <rFont val="Arial"/>
        <family val="2"/>
      </rPr>
      <t>Bebedouro/SP</t>
    </r>
  </si>
  <si>
    <r>
      <rPr>
        <sz val="6.5"/>
        <rFont val="Carlito"/>
        <family val="2"/>
      </rPr>
      <t>RECURSO</t>
    </r>
  </si>
  <si>
    <r>
      <rPr>
        <b/>
        <sz val="6.5"/>
        <rFont val="Arial"/>
        <family val="2"/>
      </rPr>
      <t>Item</t>
    </r>
  </si>
  <si>
    <r>
      <rPr>
        <b/>
        <sz val="6.5"/>
        <rFont val="Arial"/>
        <family val="2"/>
      </rPr>
      <t>Fonte</t>
    </r>
  </si>
  <si>
    <r>
      <rPr>
        <b/>
        <sz val="6.5"/>
        <rFont val="Arial"/>
        <family val="2"/>
      </rPr>
      <t>Código</t>
    </r>
  </si>
  <si>
    <r>
      <rPr>
        <b/>
        <sz val="6.5"/>
        <rFont val="Arial"/>
        <family val="2"/>
      </rPr>
      <t>Descrição</t>
    </r>
  </si>
  <si>
    <r>
      <rPr>
        <b/>
        <sz val="6.5"/>
        <rFont val="Arial"/>
        <family val="2"/>
      </rPr>
      <t>Unidade</t>
    </r>
  </si>
  <si>
    <r>
      <rPr>
        <b/>
        <sz val="6.5"/>
        <rFont val="Arial"/>
        <family val="2"/>
      </rPr>
      <t>Quantidade</t>
    </r>
  </si>
  <si>
    <r>
      <rPr>
        <b/>
        <sz val="6.5"/>
        <rFont val="Arial"/>
        <family val="2"/>
      </rPr>
      <t>Custo Unitário (sem BDI) (R$)</t>
    </r>
  </si>
  <si>
    <r>
      <rPr>
        <b/>
        <sz val="6.5"/>
        <rFont val="Arial"/>
        <family val="2"/>
      </rPr>
      <t>BDI (%)</t>
    </r>
  </si>
  <si>
    <r>
      <rPr>
        <b/>
        <sz val="6.5"/>
        <rFont val="Arial"/>
        <family val="2"/>
      </rPr>
      <t>Preço Unitário (com BDI) (R$)</t>
    </r>
  </si>
  <si>
    <r>
      <rPr>
        <b/>
        <sz val="6.5"/>
        <rFont val="Arial"/>
        <family val="2"/>
      </rPr>
      <t>Preço Total (R$)</t>
    </r>
  </si>
  <si>
    <r>
      <rPr>
        <sz val="5.5"/>
        <rFont val="Carlito"/>
        <family val="2"/>
      </rPr>
      <t>↓</t>
    </r>
  </si>
  <si>
    <r>
      <rPr>
        <b/>
        <sz val="6.5"/>
        <rFont val="Arial"/>
        <family val="2"/>
      </rPr>
      <t>Infraestrutura Urbana de Pavimentação Asfáltica no Sistema Viária do Município</t>
    </r>
  </si>
  <si>
    <r>
      <rPr>
        <b/>
        <sz val="6.5"/>
        <rFont val="Arial"/>
        <family val="2"/>
      </rPr>
      <t>-</t>
    </r>
  </si>
  <si>
    <r>
      <rPr>
        <sz val="6.5"/>
        <rFont val="Arial"/>
        <family val="2"/>
      </rPr>
      <t>Composição</t>
    </r>
  </si>
  <si>
    <r>
      <rPr>
        <sz val="6.5"/>
        <rFont val="Arial"/>
        <family val="2"/>
      </rPr>
      <t>m²</t>
    </r>
  </si>
  <si>
    <r>
      <rPr>
        <sz val="6.5"/>
        <rFont val="Arial"/>
        <family val="2"/>
      </rPr>
      <t>BDI 1</t>
    </r>
  </si>
  <si>
    <r>
      <rPr>
        <sz val="6.5"/>
        <rFont val="Carlito"/>
        <family val="2"/>
      </rPr>
      <t>RA</t>
    </r>
  </si>
  <si>
    <r>
      <rPr>
        <sz val="6.5"/>
        <rFont val="Arial"/>
        <family val="2"/>
      </rPr>
      <t>SINAPI</t>
    </r>
  </si>
  <si>
    <r>
      <rPr>
        <sz val="6.5"/>
        <rFont val="Arial"/>
        <family val="2"/>
      </rPr>
      <t xml:space="preserve">LIMPEZA MECANIZADA DE CAMADA VEGETAL, VEGETAÇÃO E PEQUENAS ÁRVORES (DIÂMETRO DE TRONCO MENOR QUE 0,20 M), COM TRATOR
</t>
    </r>
    <r>
      <rPr>
        <sz val="6.5"/>
        <rFont val="Arial"/>
        <family val="2"/>
      </rPr>
      <t>DE ESTEIRAS.AF_05/2018</t>
    </r>
  </si>
  <si>
    <r>
      <rPr>
        <sz val="6.5"/>
        <rFont val="Arial"/>
        <family val="2"/>
      </rPr>
      <t>M2</t>
    </r>
  </si>
  <si>
    <r>
      <rPr>
        <sz val="6.5"/>
        <rFont val="Arial"/>
        <family val="2"/>
      </rPr>
      <t>M3</t>
    </r>
  </si>
  <si>
    <r>
      <rPr>
        <sz val="6.5"/>
        <rFont val="Arial"/>
        <family val="2"/>
      </rPr>
      <t>TRANSPORTE COM CAMINHÃO BASCULANTE DE 14 M³, EM VIA URBANA PAVIMENTADA, DMT ATÉ 30 KM (UNIDADE: M3XKM). AF_07/2020</t>
    </r>
  </si>
  <si>
    <r>
      <rPr>
        <sz val="6.5"/>
        <rFont val="Arial"/>
        <family val="2"/>
      </rPr>
      <t>M3XKM</t>
    </r>
  </si>
  <si>
    <r>
      <rPr>
        <sz val="6.5"/>
        <rFont val="Arial"/>
        <family val="2"/>
      </rPr>
      <t>M</t>
    </r>
  </si>
  <si>
    <r>
      <rPr>
        <sz val="6.5"/>
        <rFont val="Arial"/>
        <family val="2"/>
      </rPr>
      <t>1.5.1.</t>
    </r>
  </si>
  <si>
    <r>
      <rPr>
        <sz val="6.5"/>
        <rFont val="Arial"/>
        <family val="2"/>
      </rPr>
      <t xml:space="preserve">ESCAVAÇÃO HORIZONTAL EM SOLO DE 1A CATEGORIA COM TRATOR DE
</t>
    </r>
    <r>
      <rPr>
        <sz val="6.5"/>
        <rFont val="Arial"/>
        <family val="2"/>
      </rPr>
      <t>ESTEIRAS (150HP/LÂMINA: 3,18M3). AF_07/2020</t>
    </r>
  </si>
  <si>
    <r>
      <rPr>
        <sz val="6.5"/>
        <rFont val="Arial"/>
        <family val="2"/>
      </rPr>
      <t>1.5.2.</t>
    </r>
  </si>
  <si>
    <r>
      <rPr>
        <sz val="6.5"/>
        <rFont val="Arial"/>
        <family val="2"/>
      </rPr>
      <t xml:space="preserve">CARGA, MANOBRA E DESCARGA DE SOLOS E MATERIAIS GRANULARES EM CAMINHÃO BASCULANTE 10 M³ - CARGA COM ESCAVADEIRA HIDRÁULICA (CAÇAMBA DE 1,20 M³ / 155 HP) E DESCARGA LIVRE
</t>
    </r>
    <r>
      <rPr>
        <sz val="6.5"/>
        <rFont val="Arial"/>
        <family val="2"/>
      </rPr>
      <t>(UNIDADE: M3). AF_07/2020</t>
    </r>
  </si>
  <si>
    <r>
      <rPr>
        <sz val="6.5"/>
        <rFont val="Arial"/>
        <family val="2"/>
      </rPr>
      <t>1.5.3.</t>
    </r>
  </si>
  <si>
    <r>
      <rPr>
        <sz val="6.5"/>
        <rFont val="Arial"/>
        <family val="2"/>
      </rPr>
      <t>1.5.4.</t>
    </r>
  </si>
  <si>
    <r>
      <rPr>
        <sz val="6.5"/>
        <rFont val="Arial"/>
        <family val="2"/>
      </rPr>
      <t xml:space="preserve">REGULARIZAÇÃO E COMPACTAÇÃO DE SUBLEITO DE SOLO
</t>
    </r>
    <r>
      <rPr>
        <sz val="6.5"/>
        <rFont val="Arial"/>
        <family val="2"/>
      </rPr>
      <t>PREDOMINANTEMENTE ARGILOSO. AF_11/2019</t>
    </r>
  </si>
  <si>
    <r>
      <rPr>
        <b/>
        <sz val="6.5"/>
        <rFont val="Arial"/>
        <family val="2"/>
      </rPr>
      <t>1.6.</t>
    </r>
  </si>
  <si>
    <r>
      <rPr>
        <b/>
        <sz val="6.5"/>
        <rFont val="Arial"/>
        <family val="2"/>
      </rPr>
      <t>Execução de Sub-Base</t>
    </r>
  </si>
  <si>
    <r>
      <rPr>
        <sz val="6.5"/>
        <rFont val="Arial"/>
        <family val="2"/>
      </rPr>
      <t>1.6.1.</t>
    </r>
  </si>
  <si>
    <r>
      <rPr>
        <sz val="6.5"/>
        <rFont val="Arial"/>
        <family val="2"/>
      </rPr>
      <t xml:space="preserve">TRANSPORTE COM CAMINHÃO BASCULANTE DE 14 M³, EM VIA URBANA PAVIMENTADA, ADICIONAL PARA DMT EXCEDENTE A 30 KM (UNIDADE:
</t>
    </r>
    <r>
      <rPr>
        <sz val="6.5"/>
        <rFont val="Arial"/>
        <family val="2"/>
      </rPr>
      <t>M3XKM). AF_07/2020</t>
    </r>
  </si>
  <si>
    <r>
      <rPr>
        <sz val="6.5"/>
        <rFont val="Arial"/>
        <family val="2"/>
      </rPr>
      <t>1.6.2.</t>
    </r>
  </si>
  <si>
    <r>
      <rPr>
        <sz val="6.5"/>
        <rFont val="Arial"/>
        <family val="2"/>
      </rPr>
      <t xml:space="preserve">TRANSPORTE COM CAMINHÃO BASCULANTE DE 6 M³, EM VIA INTERNA
</t>
    </r>
    <r>
      <rPr>
        <sz val="6.5"/>
        <rFont val="Arial"/>
        <family val="2"/>
      </rPr>
      <t>(DENTRO DO CANTEIRO - UNIDADE: M3XKM). AF_07/2020</t>
    </r>
  </si>
  <si>
    <r>
      <rPr>
        <sz val="6.5"/>
        <rFont val="Arial"/>
        <family val="2"/>
      </rPr>
      <t>1.6.3.</t>
    </r>
  </si>
  <si>
    <r>
      <rPr>
        <sz val="6.5"/>
        <rFont val="Arial"/>
        <family val="2"/>
      </rPr>
      <t>1.6.4.</t>
    </r>
  </si>
  <si>
    <r>
      <rPr>
        <sz val="6.5"/>
        <rFont val="Arial"/>
        <family val="2"/>
      </rPr>
      <t xml:space="preserve">EXECUÇÃO E COMPACTAÇÃO DE BASE E OU SUB-BASE PARA PAVIMENTAÇÃO DE SOLO (PREDOMINANTEMENTE ARGILOSO) BRITA - 40/60 - EXCLUSIVE SOLO, ESCAVAÇÃO, CARGA E TRANSPORTE.
</t>
    </r>
    <r>
      <rPr>
        <sz val="6.5"/>
        <rFont val="Arial"/>
        <family val="2"/>
      </rPr>
      <t>AF_11/2019</t>
    </r>
  </si>
  <si>
    <r>
      <rPr>
        <b/>
        <sz val="6.5"/>
        <rFont val="Arial"/>
        <family val="2"/>
      </rPr>
      <t>1.7.</t>
    </r>
  </si>
  <si>
    <r>
      <rPr>
        <b/>
        <sz val="6.5"/>
        <rFont val="Arial"/>
        <family val="2"/>
      </rPr>
      <t>Execução de Base</t>
    </r>
  </si>
  <si>
    <r>
      <rPr>
        <sz val="6.5"/>
        <rFont val="Arial"/>
        <family val="2"/>
      </rPr>
      <t>1.7.1.</t>
    </r>
  </si>
  <si>
    <r>
      <rPr>
        <sz val="6.5"/>
        <rFont val="Arial"/>
        <family val="2"/>
      </rPr>
      <t>1.7.2.</t>
    </r>
  </si>
  <si>
    <r>
      <rPr>
        <sz val="6.5"/>
        <rFont val="Arial"/>
        <family val="2"/>
      </rPr>
      <t>1.7.3.</t>
    </r>
  </si>
  <si>
    <r>
      <rPr>
        <sz val="6.5"/>
        <rFont val="Arial"/>
        <family val="2"/>
      </rPr>
      <t>1.7.4.</t>
    </r>
  </si>
  <si>
    <r>
      <rPr>
        <sz val="6.5"/>
        <rFont val="Arial"/>
        <family val="2"/>
      </rPr>
      <t xml:space="preserve">EXECUÇÃO E COMPACTAÇÃO DE BASE E OU SUB-BASE PARA PAVIMENTAÇÃO DE SOLO (PREDOMINANTEMENTE ARGILOSO) BRITA - 50/50 - EXCLUSIVE SOLO, ESCAVAÇÃO, CARGA E TRANSPORTE.
</t>
    </r>
    <r>
      <rPr>
        <sz val="6.5"/>
        <rFont val="Arial"/>
        <family val="2"/>
      </rPr>
      <t>AF_11/2019</t>
    </r>
  </si>
  <si>
    <r>
      <rPr>
        <b/>
        <sz val="6.5"/>
        <rFont val="Arial"/>
        <family val="2"/>
      </rPr>
      <t>1.8.</t>
    </r>
  </si>
  <si>
    <r>
      <rPr>
        <b/>
        <sz val="6.5"/>
        <rFont val="Arial"/>
        <family val="2"/>
      </rPr>
      <t>Execução de Guias e Sarjetas (Condutor de Águas Superficiais)</t>
    </r>
  </si>
  <si>
    <r>
      <rPr>
        <sz val="6.5"/>
        <rFont val="Arial"/>
        <family val="2"/>
      </rPr>
      <t>1.8.1.</t>
    </r>
  </si>
  <si>
    <r>
      <rPr>
        <sz val="6.5"/>
        <rFont val="Arial"/>
        <family val="2"/>
      </rPr>
      <t>GUIA (MEIO-FIO) E SARJETA CONJUGADOS DE CONCRETO, MOLDADA  IN LOCO  EM TRECHO RETO COM EXTRUSORA, 45 CM BASE (15 CM BASE DA GUIA + 30 CM BASE DA SARJETA) X 22 CM ALTURA. AF_06/2016</t>
    </r>
  </si>
  <si>
    <r>
      <rPr>
        <sz val="6.5"/>
        <rFont val="Arial"/>
        <family val="2"/>
      </rPr>
      <t>1.8.2.</t>
    </r>
  </si>
  <si>
    <r>
      <rPr>
        <sz val="6.5"/>
        <rFont val="Arial"/>
        <family val="2"/>
      </rPr>
      <t>GUIA (MEIO-FIO) E SARJETA CONJUGADOS DE CONCRETO, MOLDADA  IN LOCO  EM TRECHO CURVO COM EXTRUSORA, 45 CM BASE (15 CM BASE DA GUIA + 30 CM BASE DA SARJETA) X 22 CM ALTURA. AF_06/2016</t>
    </r>
  </si>
  <si>
    <r>
      <rPr>
        <b/>
        <sz val="6.5"/>
        <rFont val="Arial"/>
        <family val="2"/>
      </rPr>
      <t>1.9.</t>
    </r>
  </si>
  <si>
    <r>
      <rPr>
        <b/>
        <sz val="6.5"/>
        <rFont val="Arial"/>
        <family val="2"/>
      </rPr>
      <t>Arborização ( Plantio de Grama no Canteiro Central)</t>
    </r>
  </si>
  <si>
    <r>
      <rPr>
        <sz val="6.5"/>
        <rFont val="Arial"/>
        <family val="2"/>
      </rPr>
      <t>1.9.1.</t>
    </r>
  </si>
  <si>
    <r>
      <rPr>
        <sz val="6.5"/>
        <rFont val="Arial"/>
        <family val="2"/>
      </rPr>
      <t>APLICAÇÃO DE ADUBO EM SOLO. AF_05/2018</t>
    </r>
  </si>
  <si>
    <r>
      <rPr>
        <sz val="6.5"/>
        <rFont val="Arial"/>
        <family val="2"/>
      </rPr>
      <t>1.9.2.</t>
    </r>
  </si>
  <si>
    <r>
      <rPr>
        <sz val="6.5"/>
        <rFont val="Arial"/>
        <family val="2"/>
      </rPr>
      <t>PLANTIO DE GRAMA EM PLACAS. AF_05/2018</t>
    </r>
  </si>
  <si>
    <r>
      <rPr>
        <b/>
        <sz val="6.5"/>
        <rFont val="Arial"/>
        <family val="2"/>
      </rPr>
      <t>1.10.</t>
    </r>
  </si>
  <si>
    <r>
      <rPr>
        <b/>
        <sz val="6.5"/>
        <rFont val="Arial"/>
        <family val="2"/>
      </rPr>
      <t xml:space="preserve">Pavimentação Asfáltica: Tipo CBUQ ( Camada de Rolamento: espessura
</t>
    </r>
    <r>
      <rPr>
        <b/>
        <sz val="6.5"/>
        <rFont val="Arial"/>
        <family val="2"/>
      </rPr>
      <t>acabada 7,0 cm)</t>
    </r>
  </si>
  <si>
    <r>
      <rPr>
        <sz val="6.5"/>
        <rFont val="Arial"/>
        <family val="2"/>
      </rPr>
      <t>1.10.1.</t>
    </r>
  </si>
  <si>
    <r>
      <rPr>
        <sz val="6.5"/>
        <rFont val="Arial"/>
        <family val="2"/>
      </rPr>
      <t>EXECUÇÃO DE IMPRIMAÇÃO COM ASFALTO DILUÍDO CM-30. AF_11/2019</t>
    </r>
  </si>
  <si>
    <r>
      <rPr>
        <sz val="6.5"/>
        <rFont val="Arial"/>
        <family val="2"/>
      </rPr>
      <t>1.10.2.</t>
    </r>
  </si>
  <si>
    <r>
      <rPr>
        <sz val="6.5"/>
        <rFont val="Arial"/>
        <family val="2"/>
      </rPr>
      <t xml:space="preserve">EXECUÇÃO DE PINTURA DE LIGAÇÃO COM EMULSÃO ASFÁLTICA RR-2C.
</t>
    </r>
    <r>
      <rPr>
        <sz val="6.5"/>
        <rFont val="Arial"/>
        <family val="2"/>
      </rPr>
      <t>AF_11/2019</t>
    </r>
  </si>
  <si>
    <r>
      <rPr>
        <sz val="6.5"/>
        <rFont val="Arial"/>
        <family val="2"/>
      </rPr>
      <t>1.10.3.</t>
    </r>
  </si>
  <si>
    <r>
      <rPr>
        <sz val="6.5"/>
        <rFont val="Arial"/>
        <family val="2"/>
      </rPr>
      <t>TRANSPORTE DE MATERIAL ASFALTICO, COM CAMINHÃO COM CAPACIDADE DE 20000 L EM RODOVIA PAVIMENTADA PARA DISTÂNCIAS MÉDIAS DE TRANSPORTE IGUAL OU INFERIOR A 100 KM. AF_02/2016</t>
    </r>
  </si>
  <si>
    <r>
      <rPr>
        <sz val="6.5"/>
        <rFont val="Arial"/>
        <family val="2"/>
      </rPr>
      <t>TXKM</t>
    </r>
  </si>
  <si>
    <r>
      <rPr>
        <sz val="6.5"/>
        <rFont val="Arial"/>
        <family val="2"/>
      </rPr>
      <t>1.10.4.</t>
    </r>
  </si>
  <si>
    <r>
      <rPr>
        <sz val="6.5"/>
        <rFont val="Arial"/>
        <family val="2"/>
      </rPr>
      <t xml:space="preserve">TRANSPORTE COM CAMINHÃO BASCULANTE DE 14 M³, EM VIA URBANA PAVIMENTADA, ADICIONAL PARA DMT EXCEDENTE A 30 KM (UNIDADE:
</t>
    </r>
    <r>
      <rPr>
        <sz val="6.5"/>
        <rFont val="Arial"/>
        <family val="2"/>
      </rPr>
      <t>TXKM). AF_07/2020</t>
    </r>
  </si>
  <si>
    <r>
      <rPr>
        <sz val="6.5"/>
        <rFont val="Arial"/>
        <family val="2"/>
      </rPr>
      <t>1.10.5.</t>
    </r>
  </si>
  <si>
    <r>
      <rPr>
        <sz val="6.5"/>
        <rFont val="Arial"/>
        <family val="2"/>
      </rPr>
      <t>SICRO</t>
    </r>
  </si>
  <si>
    <r>
      <rPr>
        <sz val="6.5"/>
        <rFont val="Arial"/>
        <family val="2"/>
      </rPr>
      <t xml:space="preserve">Carga, manobra e descarga de mistura betuminosa a quente em caminhão basculante de 10 m³ - carga em usina de asfalto
</t>
    </r>
    <r>
      <rPr>
        <sz val="6.5"/>
        <rFont val="Arial"/>
        <family val="2"/>
      </rPr>
      <t>100/140 t/h e descarga em vibroacabadora</t>
    </r>
  </si>
  <si>
    <r>
      <rPr>
        <sz val="6.5"/>
        <rFont val="Arial"/>
        <family val="2"/>
      </rPr>
      <t>t</t>
    </r>
  </si>
  <si>
    <r>
      <rPr>
        <sz val="6.5"/>
        <rFont val="Arial"/>
        <family val="2"/>
      </rPr>
      <t>1.10.6.</t>
    </r>
  </si>
  <si>
    <r>
      <rPr>
        <sz val="6.5"/>
        <rFont val="Arial"/>
        <family val="2"/>
      </rPr>
      <t xml:space="preserve">EXECUÇÃO DE PAVIMENTO COM APLICAÇÃO DE CONCRETO ASFÁLTICO, CAMADA DE ROLAMENTO - EXCLUSIVE CARGA E TRANSPORTE.
</t>
    </r>
    <r>
      <rPr>
        <sz val="6.5"/>
        <rFont val="Arial"/>
        <family val="2"/>
      </rPr>
      <t>AF_11/2019</t>
    </r>
  </si>
  <si>
    <r>
      <rPr>
        <b/>
        <sz val="6.5"/>
        <rFont val="Arial"/>
        <family val="2"/>
      </rPr>
      <t>1.11.</t>
    </r>
  </si>
  <si>
    <r>
      <rPr>
        <b/>
        <sz val="6.5"/>
        <rFont val="Arial"/>
        <family val="2"/>
      </rPr>
      <t xml:space="preserve">Sinalização Viária  Vertical: Placas Regulamentadoras (R-1; R-19; R-24a; A-
</t>
    </r>
    <r>
      <rPr>
        <b/>
        <sz val="6.5"/>
        <rFont val="Arial"/>
        <family val="2"/>
      </rPr>
      <t>32b; R-6a; R-6b)</t>
    </r>
  </si>
  <si>
    <r>
      <rPr>
        <sz val="6.5"/>
        <rFont val="Arial"/>
        <family val="2"/>
      </rPr>
      <t>1.11.1.</t>
    </r>
  </si>
  <si>
    <r>
      <rPr>
        <sz val="6.5"/>
        <rFont val="Arial"/>
        <family val="2"/>
      </rPr>
      <t xml:space="preserve">Fornecimento e Implementação de Placa de Sinalização Viária de Aço com
</t>
    </r>
    <r>
      <rPr>
        <sz val="6.5"/>
        <rFont val="Arial"/>
        <family val="2"/>
      </rPr>
      <t>Pintura Refletiva. (Advertência e Regulamentação)</t>
    </r>
  </si>
  <si>
    <r>
      <rPr>
        <sz val="6.5"/>
        <rFont val="Arial"/>
        <family val="2"/>
      </rPr>
      <t>1.11.2.</t>
    </r>
  </si>
  <si>
    <r>
      <rPr>
        <sz val="6.5"/>
        <rFont val="Arial"/>
        <family val="2"/>
      </rPr>
      <t>Fornecimento e Implementação de Suporte Metálico Galvanizado ( D = 2 1/2" e H = 3,50 m ) para Placa de Sinalização ( Advertência e Regulamentação)</t>
    </r>
  </si>
  <si>
    <r>
      <rPr>
        <sz val="6.5"/>
        <rFont val="Arial"/>
        <family val="2"/>
      </rPr>
      <t>UNIDADE</t>
    </r>
  </si>
  <si>
    <r>
      <rPr>
        <b/>
        <sz val="6.5"/>
        <rFont val="Arial"/>
        <family val="2"/>
      </rPr>
      <t>1.12.</t>
    </r>
  </si>
  <si>
    <r>
      <rPr>
        <b/>
        <sz val="6.5"/>
        <rFont val="Arial"/>
        <family val="2"/>
      </rPr>
      <t>Sinalização Viária : Identificação de Logradouro</t>
    </r>
  </si>
  <si>
    <r>
      <rPr>
        <sz val="6.5"/>
        <rFont val="Arial"/>
        <family val="2"/>
      </rPr>
      <t>1.12.1.</t>
    </r>
  </si>
  <si>
    <r>
      <rPr>
        <sz val="6.5"/>
        <rFont val="Arial"/>
        <family val="2"/>
      </rPr>
      <t>Fornecimento e Implementação de Placa de Identificação do Logradouro</t>
    </r>
  </si>
  <si>
    <r>
      <rPr>
        <sz val="6.5"/>
        <rFont val="Arial"/>
        <family val="2"/>
      </rPr>
      <t>1.12.2.</t>
    </r>
  </si>
  <si>
    <r>
      <rPr>
        <b/>
        <sz val="6.5"/>
        <rFont val="Arial"/>
        <family val="2"/>
      </rPr>
      <t>1.13.</t>
    </r>
  </si>
  <si>
    <r>
      <rPr>
        <b/>
        <sz val="6.5"/>
        <rFont val="Arial"/>
        <family val="2"/>
      </rPr>
      <t xml:space="preserve">Sinalização Viária Horizontal:  Linha Simples Seccionada(LMS-2) ; Marca delimitadora de estacionamento regulamentado(MER); Linha de retenção(LRE); Faixa de Travessia de pedestres(FTP-1); Zebrado de
</t>
    </r>
    <r>
      <rPr>
        <b/>
        <sz val="6.5"/>
        <rFont val="Arial"/>
        <family val="2"/>
      </rPr>
      <t>preenchimento da área de pavimento não utilizável(ZP)</t>
    </r>
  </si>
  <si>
    <r>
      <rPr>
        <sz val="6.5"/>
        <rFont val="Arial"/>
        <family val="2"/>
      </rPr>
      <t>1.13.1.</t>
    </r>
  </si>
  <si>
    <r>
      <rPr>
        <sz val="6.5"/>
        <rFont val="Arial"/>
        <family val="2"/>
      </rPr>
      <t xml:space="preserve">SINALIZACAO HORIZONTAL COM TINTA RETRORREFLETIVA A BASE DE
</t>
    </r>
    <r>
      <rPr>
        <sz val="6.5"/>
        <rFont val="Arial"/>
        <family val="2"/>
      </rPr>
      <t>RESINA ACRILICA COM MICROESFERAS DE VIDRO</t>
    </r>
  </si>
  <si>
    <r>
      <rPr>
        <sz val="6.5"/>
        <rFont val="Arial"/>
        <family val="2"/>
      </rPr>
      <t>1.13.2.</t>
    </r>
  </si>
  <si>
    <r>
      <rPr>
        <sz val="6.5"/>
        <rFont val="Arial"/>
        <family val="2"/>
      </rPr>
      <t>Tachão refletivo em plástico injetado - bidirecional - fornecimento e colocação</t>
    </r>
  </si>
  <si>
    <r>
      <rPr>
        <sz val="6.5"/>
        <rFont val="Arial"/>
        <family val="2"/>
      </rPr>
      <t>un</t>
    </r>
  </si>
  <si>
    <r>
      <rPr>
        <b/>
        <sz val="6.5"/>
        <rFont val="Arial"/>
        <family val="2"/>
      </rPr>
      <t>1.14.</t>
    </r>
  </si>
  <si>
    <r>
      <rPr>
        <b/>
        <sz val="6.5"/>
        <rFont val="Arial"/>
        <family val="2"/>
      </rPr>
      <t>Passeio Público ( Acessibilidades em Calçamento Novo)</t>
    </r>
  </si>
  <si>
    <r>
      <rPr>
        <sz val="6.5"/>
        <rFont val="Arial"/>
        <family val="2"/>
      </rPr>
      <t>1.14.1.</t>
    </r>
  </si>
  <si>
    <r>
      <rPr>
        <sz val="6.5"/>
        <rFont val="Arial"/>
        <family val="2"/>
      </rPr>
      <t>1.14.2.</t>
    </r>
  </si>
  <si>
    <r>
      <rPr>
        <sz val="6.5"/>
        <rFont val="Arial"/>
        <family val="2"/>
      </rPr>
      <t xml:space="preserve">COMPACTAÇÃO MECÂNICA DE SOLO PARA EXECUÇÃO DE RADIER, COM
</t>
    </r>
    <r>
      <rPr>
        <sz val="6.5"/>
        <rFont val="Arial"/>
        <family val="2"/>
      </rPr>
      <t>COMPACTADOR DE SOLOS A PERCUSSÃO. AF_09/2017</t>
    </r>
  </si>
  <si>
    <r>
      <rPr>
        <sz val="6.5"/>
        <rFont val="Arial"/>
        <family val="2"/>
      </rPr>
      <t>1.14.3.</t>
    </r>
  </si>
  <si>
    <r>
      <rPr>
        <sz val="6.5"/>
        <rFont val="Arial"/>
        <family val="2"/>
      </rPr>
      <t xml:space="preserve">LASTRO COM MATERIAL GRANULAR, APLICAÇÃO EM PISOS OU
</t>
    </r>
    <r>
      <rPr>
        <sz val="6.5"/>
        <rFont val="Arial"/>
        <family val="2"/>
      </rPr>
      <t>RADIERS, ESPESSURA DE *5 CM*. AF_08/2017</t>
    </r>
  </si>
  <si>
    <r>
      <rPr>
        <sz val="6.5"/>
        <rFont val="Arial"/>
        <family val="2"/>
      </rPr>
      <t>1.14.4.</t>
    </r>
  </si>
  <si>
    <r>
      <rPr>
        <sz val="6.5"/>
        <rFont val="Arial"/>
        <family val="2"/>
      </rPr>
      <t xml:space="preserve">EXECUÇÃO DE PASSEIO (CALÇADA) OU PISO DE CONCRETO COM
</t>
    </r>
    <r>
      <rPr>
        <sz val="6.5"/>
        <rFont val="Arial"/>
        <family val="2"/>
      </rPr>
      <t>CONCRETO MOLDADO IN LOCO, USINADO, ACABAMENTO CONVENCIONAL, ESPESSURA 8 CM, ARMADO. AF_07/2016</t>
    </r>
  </si>
  <si>
    <r>
      <rPr>
        <sz val="6.5"/>
        <rFont val="Arial"/>
        <family val="2"/>
      </rPr>
      <t>1.14.5.</t>
    </r>
  </si>
  <si>
    <r>
      <rPr>
        <sz val="6.5"/>
        <rFont val="Arial"/>
        <family val="2"/>
      </rPr>
      <t>Execução de Rampa de Acessibilidades com Pintura Orientativa no solo</t>
    </r>
  </si>
  <si>
    <r>
      <rPr>
        <b/>
        <sz val="6.5"/>
        <rFont val="Arial"/>
        <family val="2"/>
      </rPr>
      <t>1.15.</t>
    </r>
  </si>
  <si>
    <r>
      <rPr>
        <b/>
        <sz val="6.5"/>
        <rFont val="Arial"/>
        <family val="2"/>
      </rPr>
      <t>Execução de Acessibilidades em Passeio Público Existente</t>
    </r>
  </si>
  <si>
    <r>
      <rPr>
        <sz val="6.5"/>
        <rFont val="Arial"/>
        <family val="2"/>
      </rPr>
      <t>1.15.1.</t>
    </r>
  </si>
  <si>
    <r>
      <rPr>
        <sz val="6.5"/>
        <rFont val="Arial"/>
        <family val="2"/>
      </rPr>
      <t>Demolição manual de meio fio de concreto</t>
    </r>
  </si>
  <si>
    <r>
      <rPr>
        <sz val="6.5"/>
        <rFont val="Arial"/>
        <family val="2"/>
      </rPr>
      <t>m³</t>
    </r>
  </si>
  <si>
    <r>
      <rPr>
        <sz val="6.5"/>
        <rFont val="Arial"/>
        <family val="2"/>
      </rPr>
      <t>1.15.2.</t>
    </r>
  </si>
  <si>
    <r>
      <rPr>
        <sz val="6.5"/>
        <rFont val="Arial"/>
        <family val="2"/>
      </rPr>
      <t>Demolição de concreto simples</t>
    </r>
  </si>
  <si>
    <r>
      <rPr>
        <sz val="6.5"/>
        <rFont val="Arial"/>
        <family val="2"/>
      </rPr>
      <t>1.15.3.</t>
    </r>
  </si>
  <si>
    <r>
      <rPr>
        <b/>
        <sz val="6.5"/>
        <rFont val="Arial"/>
        <family val="2"/>
      </rPr>
      <t>1.16.</t>
    </r>
  </si>
  <si>
    <r>
      <rPr>
        <b/>
        <sz val="6.5"/>
        <rFont val="Arial"/>
        <family val="2"/>
      </rPr>
      <t xml:space="preserve">Execução de Calçamento com Sinalização Orientativa e Rebaixamento de
</t>
    </r>
    <r>
      <rPr>
        <b/>
        <sz val="6.5"/>
        <rFont val="Arial"/>
        <family val="2"/>
      </rPr>
      <t>Guia Canteiro Cental Existente - Tipo CE1</t>
    </r>
  </si>
  <si>
    <r>
      <rPr>
        <sz val="6.5"/>
        <rFont val="Arial"/>
        <family val="2"/>
      </rPr>
      <t>1.16.1.</t>
    </r>
  </si>
  <si>
    <r>
      <rPr>
        <sz val="6.5"/>
        <rFont val="Arial"/>
        <family val="2"/>
      </rPr>
      <t>1.16.2.</t>
    </r>
  </si>
  <si>
    <r>
      <rPr>
        <sz val="6.5"/>
        <rFont val="Arial"/>
        <family val="2"/>
      </rPr>
      <t xml:space="preserve">Calçamento no Canteiro Central Existente com com Pintura Orientativa no solo
</t>
    </r>
    <r>
      <rPr>
        <sz val="6.5"/>
        <rFont val="Arial"/>
        <family val="2"/>
      </rPr>
      <t>para PNE</t>
    </r>
  </si>
  <si>
    <r>
      <rPr>
        <b/>
        <sz val="6.5"/>
        <rFont val="Arial"/>
        <family val="2"/>
      </rPr>
      <t>1.17.</t>
    </r>
  </si>
  <si>
    <r>
      <rPr>
        <b/>
        <sz val="6.5"/>
        <rFont val="Arial"/>
        <family val="2"/>
      </rPr>
      <t xml:space="preserve">Execução de Sinalização Orientativa  Canteiro Central à implementar
</t>
    </r>
    <r>
      <rPr>
        <b/>
        <sz val="6.5"/>
        <rFont val="Arial"/>
        <family val="2"/>
      </rPr>
      <t>(novo) - Tipo C1</t>
    </r>
  </si>
  <si>
    <r>
      <rPr>
        <sz val="6.5"/>
        <rFont val="Arial"/>
        <family val="2"/>
      </rPr>
      <t>1.17.1.</t>
    </r>
  </si>
  <si>
    <r>
      <rPr>
        <sz val="6.5"/>
        <rFont val="Arial"/>
        <family val="2"/>
      </rPr>
      <t>Sinalização Orientativa em canteiros centrais (Tipo - C1)</t>
    </r>
  </si>
  <si>
    <r>
      <rPr>
        <b/>
        <sz val="6.5"/>
        <rFont val="Arial"/>
        <family val="2"/>
      </rPr>
      <t>1.18.</t>
    </r>
  </si>
  <si>
    <r>
      <rPr>
        <b/>
        <sz val="6.5"/>
        <rFont val="Arial"/>
        <family val="2"/>
      </rPr>
      <t xml:space="preserve">Recapeamento Asfáltico - Prolongamento Avenida São Francisco-
</t>
    </r>
    <r>
      <rPr>
        <b/>
        <sz val="6.5"/>
        <rFont val="Arial"/>
        <family val="2"/>
      </rPr>
      <t>Espessura 7,0 cm - Asfalto Existente</t>
    </r>
  </si>
  <si>
    <r>
      <rPr>
        <sz val="6.5"/>
        <rFont val="Arial"/>
        <family val="2"/>
      </rPr>
      <t>1.18.1.</t>
    </r>
  </si>
  <si>
    <r>
      <rPr>
        <sz val="6.5"/>
        <rFont val="Arial"/>
        <family val="2"/>
      </rPr>
      <t>LIMPEZA DE SUPERFÍCIE COM JATO DE ALTA PRESSÃO. AF_04/2019</t>
    </r>
  </si>
  <si>
    <r>
      <rPr>
        <sz val="6.5"/>
        <rFont val="Arial"/>
        <family val="2"/>
      </rPr>
      <t>1.18.2.</t>
    </r>
  </si>
  <si>
    <r>
      <rPr>
        <sz val="6.5"/>
        <rFont val="Arial"/>
        <family val="2"/>
      </rPr>
      <t>1.18.3.</t>
    </r>
  </si>
  <si>
    <r>
      <rPr>
        <sz val="6.5"/>
        <rFont val="Arial"/>
        <family val="2"/>
      </rPr>
      <t>1.18.4.</t>
    </r>
  </si>
  <si>
    <r>
      <rPr>
        <sz val="6.5"/>
        <rFont val="Arial"/>
        <family val="2"/>
      </rPr>
      <t>1.18.5.</t>
    </r>
  </si>
  <si>
    <r>
      <rPr>
        <sz val="6.5"/>
        <rFont val="Arial"/>
        <family val="2"/>
      </rPr>
      <t>1.18.6.</t>
    </r>
  </si>
  <si>
    <r>
      <rPr>
        <sz val="7"/>
        <rFont val="Arial"/>
        <family val="2"/>
      </rPr>
      <t>Encargos sociais:</t>
    </r>
  </si>
  <si>
    <r>
      <rPr>
        <sz val="7"/>
        <rFont val="Arial"/>
        <family val="2"/>
      </rPr>
      <t>Declaro que foram utilizados os encargos sociais do SINAPI para a localidade SAO PAULO.</t>
    </r>
  </si>
  <si>
    <r>
      <rPr>
        <sz val="7"/>
        <rFont val="Arial"/>
        <family val="2"/>
      </rPr>
      <t>Observações:</t>
    </r>
  </si>
  <si>
    <r>
      <rPr>
        <sz val="7"/>
        <rFont val="Arial"/>
        <family val="2"/>
      </rPr>
      <t>Taxa de Empolamento do Solo Predominante  Argisolo: 35 % - 40 %. Gramas do tipo batatais com realização de prepara do solo com adubação de fertilizante  enriquecidor de solo (NPK) e fertilizante de pega ( Adubo Orgânico - Classe A). Asfálto diluído CM -30 : taxa de aplicação de 0,0013T/m². Emulsão RR - 2C : taxa de aplicação de 0,0012T/m². A massa específica de massa asfáltica compactada  2,34 t/m³ .</t>
    </r>
  </si>
  <si>
    <r>
      <rPr>
        <b/>
        <sz val="7"/>
        <rFont val="Arial"/>
        <family val="2"/>
      </rPr>
      <t>Foi considerado arredondamento de duas casas decimais para Quantidade; Custo Unitário; BDI; Preço Unitário; Preço Total; Eventos.</t>
    </r>
  </si>
  <si>
    <r>
      <rPr>
        <sz val="6.5"/>
        <rFont val="Arial"/>
        <family val="2"/>
      </rPr>
      <t>Siglas da Composição do Investimento: RA - Rateio proporcional entre Repasse e Contrapartida; RP - 100% Repasse; CP - 100% Contrapartida; OU - 100% Outros.</t>
    </r>
  </si>
  <si>
    <r>
      <rPr>
        <u/>
        <sz val="6.5"/>
        <rFont val="Arial"/>
        <family val="2"/>
      </rPr>
      <t> Bebedouro/SP                                                                  </t>
    </r>
  </si>
  <si>
    <r>
      <rPr>
        <b/>
        <sz val="6.5"/>
        <rFont val="Arial"/>
        <family val="2"/>
      </rPr>
      <t>Local</t>
    </r>
  </si>
  <si>
    <r>
      <rPr>
        <sz val="6.5"/>
        <rFont val="Arial"/>
        <family val="2"/>
      </rPr>
      <t>Responsável Técnico</t>
    </r>
  </si>
  <si>
    <r>
      <rPr>
        <b/>
        <sz val="6.5"/>
        <rFont val="Arial"/>
        <family val="2"/>
      </rPr>
      <t>Nome:</t>
    </r>
  </si>
  <si>
    <r>
      <rPr>
        <sz val="6.5"/>
        <rFont val="Arial"/>
        <family val="2"/>
      </rPr>
      <t>Wagner Silveira</t>
    </r>
  </si>
  <si>
    <r>
      <rPr>
        <u/>
        <sz val="6.5"/>
        <rFont val="Arial"/>
        <family val="2"/>
      </rPr>
      <t> segunda-feira, 12 de julho de 2021                                </t>
    </r>
  </si>
  <si>
    <r>
      <rPr>
        <b/>
        <sz val="6.5"/>
        <rFont val="Arial"/>
        <family val="2"/>
      </rPr>
      <t>CREA/CAU:</t>
    </r>
  </si>
  <si>
    <r>
      <rPr>
        <sz val="6.5"/>
        <rFont val="Arial"/>
        <family val="2"/>
      </rPr>
      <t>506005510-9</t>
    </r>
  </si>
  <si>
    <r>
      <rPr>
        <b/>
        <sz val="6.5"/>
        <rFont val="Arial"/>
        <family val="2"/>
      </rPr>
      <t>Data</t>
    </r>
  </si>
  <si>
    <r>
      <rPr>
        <b/>
        <sz val="6.5"/>
        <rFont val="Arial"/>
        <family val="2"/>
      </rPr>
      <t>ART/RRT:</t>
    </r>
  </si>
  <si>
    <t>Item</t>
  </si>
  <si>
    <t>Fonte</t>
  </si>
  <si>
    <t>Código</t>
  </si>
  <si>
    <t>Descrição</t>
  </si>
  <si>
    <t>Unidade</t>
  </si>
  <si>
    <t>Quantidade</t>
  </si>
  <si>
    <t>Preço Unitário (com BDI) (R$)</t>
  </si>
  <si>
    <t>Preço Total (R$)</t>
  </si>
  <si>
    <t>-</t>
  </si>
  <si>
    <t>1.1.</t>
  </si>
  <si>
    <t>Composição</t>
  </si>
  <si>
    <t>Fornecimento e Implementação de Placa de Obra de Aço Galvanizado</t>
  </si>
  <si>
    <t>m²</t>
  </si>
  <si>
    <t>1.2.</t>
  </si>
  <si>
    <t>SINAPI</t>
  </si>
  <si>
    <t>M2</t>
  </si>
  <si>
    <t>M3</t>
  </si>
  <si>
    <t>M3XKM</t>
  </si>
  <si>
    <t>1.3.</t>
  </si>
  <si>
    <t>1.4.</t>
  </si>
  <si>
    <t>M</t>
  </si>
  <si>
    <t>1.5.</t>
  </si>
  <si>
    <t>1.6.</t>
  </si>
  <si>
    <t>1.7.</t>
  </si>
  <si>
    <t>1.8.</t>
  </si>
  <si>
    <t>1.8.1.</t>
  </si>
  <si>
    <t>1.8.2.</t>
  </si>
  <si>
    <t>1.9.</t>
  </si>
  <si>
    <t>PLANTIO DE GRAMA EM PLACAS. AF_05/2018</t>
  </si>
  <si>
    <t>1.10.</t>
  </si>
  <si>
    <t>EXECUÇÃO DE IMPRIMAÇÃO COM ASFALTO DILUÍDO CM-30. AF_11/2019</t>
  </si>
  <si>
    <t>Fornecimento e Implementação de Suporte Metálico Galvanizado ( D = 2 1/2" e H = 3,50 m ) para Placa de Sinalização ( Advertência e Regulamentação)</t>
  </si>
  <si>
    <t>UNIDADE</t>
  </si>
  <si>
    <t>Fornecimento e Implementação de Placa de Identificação do Logradouro</t>
  </si>
  <si>
    <t>RAZÃO SOCIAL DA EMPRESA PARTICIPANTE</t>
  </si>
  <si>
    <t>ENDEREÇO</t>
  </si>
  <si>
    <t>TELEFONE</t>
  </si>
  <si>
    <t>RESPONSÁVEL TÉCNICO</t>
  </si>
  <si>
    <t>Ministério do Desenvolvimento Regional</t>
  </si>
  <si>
    <t>PO - PLANILHA ORÇAMENTÁRIA</t>
  </si>
  <si>
    <t>Valor (R$)</t>
  </si>
  <si>
    <t>Parcelas:</t>
  </si>
  <si>
    <t>1 °</t>
  </si>
  <si>
    <t>2 °</t>
  </si>
  <si>
    <t>3 °</t>
  </si>
  <si>
    <t>Mês</t>
  </si>
  <si>
    <t>% Período:</t>
  </si>
  <si>
    <t>Período:</t>
  </si>
  <si>
    <t>%:</t>
  </si>
  <si>
    <t>Investimento (R$):</t>
  </si>
  <si>
    <t>Acumulado:</t>
  </si>
  <si>
    <t>CRONOGRAMA FÍSICO-FINANCEIRO</t>
  </si>
  <si>
    <t>Contrato de Repasse N° 885824/2019/MDR/CAIXA</t>
  </si>
  <si>
    <t>Total:</t>
  </si>
  <si>
    <t>Contrato de Repasse N° 896652/2019/MDR/CAIXA</t>
  </si>
  <si>
    <t>Locação de container tipo sanitário com 2 vasos sanitários, 2 lavatórios, 2 mictórios e 4 pontos para chuveiro - área mínima de 13,80 m²</t>
  </si>
  <si>
    <t>02.02.140</t>
  </si>
  <si>
    <t>CPOS</t>
  </si>
  <si>
    <t>unxmês</t>
  </si>
  <si>
    <t>ESCAVAÇÃO HORIZONTAL, INCLUINDO CARGA, DESCARGA E TRANSPORTE EM SOLO DE 1A CATEGORIA COM TRATOR DE ESTEIRAS (150HP/LÂMINA: 3,18M3) E CAMINHÃO BASCULANTE DE 10M3, DMT ATÉ 200M AF_07/2020</t>
  </si>
  <si>
    <t xml:space="preserve">Recapeamento Asfálto e Infraestrutura Urbana no Muncipio de Bebedouro/S.P.
</t>
  </si>
  <si>
    <t>PAVIMENTAÇÃO E RECAPEAMENTO ASFALTICO</t>
  </si>
  <si>
    <t>PLACA DE OBRA E ADIMINISTRAÇÃO LOCAL</t>
  </si>
  <si>
    <t>MOVIMENTO DE TERRAS</t>
  </si>
  <si>
    <t>PAVIMENTAÇÃO ASFALTICA</t>
  </si>
  <si>
    <t>REGULARIZAÇÃO E COMPACTAÇÃO DE SUBLEITO DE SOLO PREDOMINANTEMENTE ARENOSO. AF_11/2019</t>
  </si>
  <si>
    <t>EXECUÇÃO E COMPACTAÇÃO DE BASE E OU SUB-BASE PARA PAVIMENTAÇÃO DE SOLO (PREDOMINANTEMENTE ARENOSO) BRITA - 40/60 - EXCLUSIVE SOLO, ESCAVAÇÃO, CARGA E TRANSPORTE. AF_11/2019</t>
  </si>
  <si>
    <t>EXECUÇÃO DE PINTURA DE LIGAÇÃO COM EMULSÃO ASFÁLTICA RR-2C. 
AF_11/2019</t>
  </si>
  <si>
    <t>EXECUÇÃO DE PINTURA DE LIGAÇÃO COM EMULSÃO ASFÁLTICA RR-2C. AF_11/2019</t>
  </si>
  <si>
    <t>EXECUÇÃO DE PAVIMENTO COM APLICAÇÃO DE CONCRETO ASFÁLTICO, CAMADA DE ROLAMENTO - EXCLUSIVE CARGA E TRANSPORTE. AF_11/2019</t>
  </si>
  <si>
    <t>GUIA (MEIO-FIO) E SARJETA CONJUGADOS DE CONCRETO, MOLDADA IN LOCO EM TRECHO CURVO COM EXTRUSORA, 45 CM BASE (15 CM BASE DA GUIA + 30 CM BASE DA SARJETA) X 22 CM ALTURA. F_06/2016</t>
  </si>
  <si>
    <t>GUIA (MEIO-FIO) E SARJETA CONJUGADOS DE CONCRETO, MOLDADA IN LOCO EM TRECHO RETO COM EXTRUSORA, 45 CM BASE (15 CM BASE DA GUIA + 30 CM BASE DA SARJETA) X 22 CM ALTURA. F_06/2016</t>
  </si>
  <si>
    <t>TRANSPORTE COM CAMINHÃO BASCULANTE DE 10 M³, EM VIA URBANA PAVIMENTADA, ADICIONAL PARA DMT EXCEDENTE A 30 KM (UNIDADE: M3XKM). F_07/2020</t>
  </si>
  <si>
    <t>EXECUÇÃO E COMPACTAÇÃO DE ATERRO COM SOLO PREDOMINANTEMENTE ARENOSO - EXCLUSIVE SOLO, ESCAVAÇÃO, CARGA E TRANSPORTE. AF_11/2019</t>
  </si>
  <si>
    <t xml:space="preserve">GUIA (MEIO-FIO) CONCRETO, MOLDADA IN LOCO EM TRECHO RETO COM EXTRUSORA, 13 CM BASE X 22 CM ALTURA. AF_06/2016 </t>
  </si>
  <si>
    <t>EXECUÇÃO DE SARJETÃO DE CONCRETO USINADO, MOLDADA IN LOCO EM TRECHO RETO, 100 CM BASE X 20 CM ALTURA. AF_06/2016</t>
  </si>
  <si>
    <t>LASTRO COM MATERIAL GRANULAR, APLICAÇÃO EM PISOS OU RADIERS, ESPESSURA DE *5 CM*. AF_08/2017</t>
  </si>
  <si>
    <t xml:space="preserve">EXECUÇÃO DE PASSEIO (CALÇADA) OU PISO DE CONCRETO COM 
CONCRETO MOLDADO IN LOCO, USINADO, ACABAMENTO 
CONVENCIONAL, ESPESSURA 6 CM, ARMADO. AF_07/2016
</t>
  </si>
  <si>
    <t xml:space="preserve">PAVIMENTAÇÃO DE CALÇADAS </t>
  </si>
  <si>
    <t>PLANTIO DE GRAMA</t>
  </si>
  <si>
    <t>RAMPAS DE ACESSIBILIDADE</t>
  </si>
  <si>
    <t xml:space="preserve">Demolição de concreto simples </t>
  </si>
  <si>
    <t xml:space="preserve">PINTURA ACRILICA PARA SINALIZAÇÃO HORIZONTAL EM PISO CIMENTADO </t>
  </si>
  <si>
    <t xml:space="preserve"> Piso em ladrilho hidráulico podotátil várias cores (25x25x2,5cm), assentado com argamassa mista</t>
  </si>
  <si>
    <t xml:space="preserve">ESCAVAÇÃO MANUAL DE VALA COM PROFUNDIDADE MENOR OU IGUAL A 1,30 M. AF_03/2016 </t>
  </si>
  <si>
    <t>SINALIZAÇÃO VERTICAL E HORIZONTAL (ASFALTO)</t>
  </si>
  <si>
    <t xml:space="preserve">Fornecimento e Implementação de Placa de Sinalização Viária de Aço com 
Pintura Refletiva. (Advertência e Regulamentação) </t>
  </si>
  <si>
    <t xml:space="preserve">SINALIZACAO HORIZONTAL COM TINTA RETRORREFLETIVA A BASE DE RESINA ACRILICA COM MICROESFERAS DE VIDRO </t>
  </si>
  <si>
    <t xml:space="preserve">Fornecimento e Implementação de Placa de Sinalização Viária de Aço com Pintura Refletiva. (Advertência e Regulamentação) </t>
  </si>
  <si>
    <t>DRENAGEM</t>
  </si>
  <si>
    <t>ASSENTAMENTO DE TUBOS</t>
  </si>
  <si>
    <t>ESCAVAÇÃO MECANIZADA DE VALA COM PROF. MAIOR QUE 1,5 M ATÉ 3,0 M (MÉDIA ENTRE MONTANTE E JUSANTE/UMA COMPOSIÇÃO POR 
TRECHO), COM ESCAVADEIRA HIDRÁULICA (0,8 M3/111 HP), LARG. DE 1,5 M A 2,5 M, EM SOLO DE 1A CATEGORIA, EM LOCAIS COM ALTO NÍVEL DE INTERFERÊNCIA. AF_01/2015</t>
  </si>
  <si>
    <t>REATERRO MECANIZADO DE VALA COM ESCAVADEIRA HIDRÁULICA (CAPACIDADE DA CAÇAMBA: 0,8 M³ / POTÊNCIA: 111 HP), LARGURA DE 1,5 A 2,5 M, PROFUNDIDADE ATÉ 1,5 M, COM SOLO DE 1ª CATEGORIA EM LOCAIS COM ALTO NÍVEL DE INTERFERÊNCIA. AF_04/2016</t>
  </si>
  <si>
    <t>TUBO DE CONCRETO PARA REDES COLETORAS DE ÁGUAS PLUVIAIS, DIÂMETRO DE 500 MM, JUNTA RÍGIDA, INSTALADO EM LOCAL COM ALTO NÍVEL DE INTERFERÊNCIAS - FORNECIMENTO E ASSENTAMENTO. AF_12/2015</t>
  </si>
  <si>
    <t>BOCA DE LOBO</t>
  </si>
  <si>
    <t>Boca de lobo tripla em alvenaria com grelha</t>
  </si>
  <si>
    <t xml:space="preserve">POÇO DE VISITA RETANGULAR (PV) </t>
  </si>
  <si>
    <t>BASE PARA POÇO DE VISITA RETANGULAR PARA DRENAGEM, EM 
ALVENARIA COM BLOCOS DE CONCRETO, DIMENSÕES INTERNAS = 
2,5X2,5 M, PROFUNDIDADE = 1,45 M, EXCLUINDO TAMPÃO. AF_12/2020</t>
  </si>
  <si>
    <t xml:space="preserve">CHAMINÉ CIRCULAR PARA POÇO DE VISITA PARA DRENAGEM, EM 
ALVENARIA COM TIJOLOS CERÂMICOS MACIÇOS, DIÂMETRO INTERNO = 
0,6 M. AF_12/2020
</t>
  </si>
  <si>
    <t>ESCAVAÇÃO MECANIZADA DE VALA COM PROF. ATÉ 1,5 M (MÉDIA 
ENTRE MONTANTE E JUSANTE/UMA COMPOSIÇÃO POR TRECHO), COM 
ESCAVADEIRA HIDRÁULICA (0,8 M3), LARG. DE 1,5 M A 2,5 M, EM SOLO 
DE 1A CATEGORIA, EM LOCAIS COM ALTO NÍVEL DE INTERFERÊNCIA. 
AF_01/2015</t>
  </si>
  <si>
    <t>RECAPEAMENTO ASFALTICO</t>
  </si>
  <si>
    <t>TRANSPORTE COM CAMINHÃO BASCULANTE DE 10 M³, EM VIA URBANA 
PAVIMENTADA, ADICIONAL PARA DMT EXCEDENTE A 30 KM (UNIDADE: 
M3XKM). AF_07/2020</t>
  </si>
  <si>
    <t>SINALIZAÇÃO VERTICAL E HORIZONTAL (RECAPEAMENTO ASFALTICO)</t>
  </si>
  <si>
    <t xml:space="preserve">Fornecimento e Implementação de Suporte Metálico Galvanizado ( D = 2 1/2" e 
H = 3,50 m ) para Placa de Sinalização ( Advertência e Regulamentação) </t>
  </si>
  <si>
    <t>UN.</t>
  </si>
  <si>
    <t>30.04.030</t>
  </si>
  <si>
    <t>002</t>
  </si>
  <si>
    <t>003</t>
  </si>
  <si>
    <t>004</t>
  </si>
  <si>
    <t>005</t>
  </si>
  <si>
    <t>001</t>
  </si>
  <si>
    <t>1.</t>
  </si>
  <si>
    <t>1.2.0.1.</t>
  </si>
  <si>
    <t>1.0.1.2.</t>
  </si>
  <si>
    <t>1.0.1.1.</t>
  </si>
  <si>
    <t>1.2.0.2.</t>
  </si>
  <si>
    <t>1.3.0.2.</t>
  </si>
  <si>
    <t>1.3.0.5.</t>
  </si>
  <si>
    <t>1.3.0.4.</t>
  </si>
  <si>
    <t>1.3.0.3.</t>
  </si>
  <si>
    <t>1.3.0.1.</t>
  </si>
  <si>
    <t>1.3.0.6.</t>
  </si>
  <si>
    <t>1.3.0.7.</t>
  </si>
  <si>
    <t>1.3.0.8.</t>
  </si>
  <si>
    <t>1.3.0.9.</t>
  </si>
  <si>
    <t>1.3.0.10.</t>
  </si>
  <si>
    <t>1.4.0.1.</t>
  </si>
  <si>
    <t>1.4.0.2.</t>
  </si>
  <si>
    <t>1.5.0.1.</t>
  </si>
  <si>
    <t>1.6.0.1.</t>
  </si>
  <si>
    <t>1.6.0.2</t>
  </si>
  <si>
    <t>1.6.0.3.</t>
  </si>
  <si>
    <t>1.6.0.4.</t>
  </si>
  <si>
    <t>1.7.0.1.</t>
  </si>
  <si>
    <t>1.7.0.2.</t>
  </si>
  <si>
    <t>1.7.0.3.</t>
  </si>
  <si>
    <t>1.7.0.4</t>
  </si>
  <si>
    <t>1.8.1.1.</t>
  </si>
  <si>
    <t>1.8.1.2.</t>
  </si>
  <si>
    <t>1.8.1.3.</t>
  </si>
  <si>
    <t>1.8.1.4.</t>
  </si>
  <si>
    <t>1.8.2.1.</t>
  </si>
  <si>
    <t>1.8.3.</t>
  </si>
  <si>
    <t>1.8.3.1.</t>
  </si>
  <si>
    <t>1.8.3.2</t>
  </si>
  <si>
    <t>1.8.3.3.</t>
  </si>
  <si>
    <t>1.9.0.1.</t>
  </si>
  <si>
    <t>1.9.0.2.</t>
  </si>
  <si>
    <t>1.9.0.3.</t>
  </si>
  <si>
    <t>1.10.0.1.</t>
  </si>
  <si>
    <t>1.10.0.2.</t>
  </si>
  <si>
    <t>1.10.0.3.</t>
  </si>
  <si>
    <t>1.10.0.4.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</si>
</sst>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0."/>
    <numFmt numFmtId="165" formatCode="000"/>
  </numFmts>
  <fonts count="37" x14ac:knownFonts="1">
    <font>
      <sz val="10"/>
      <color rgb="FF000000"/>
      <name val="Times New Roman"/>
      <charset val="204"/>
    </font>
    <font>
      <b/>
      <sz val="8"/>
      <name val="Arial"/>
    </font>
    <font>
      <sz val="6.5"/>
      <name val="Arial"/>
    </font>
    <font>
      <sz val="8"/>
      <name val="Arial"/>
    </font>
    <font>
      <b/>
      <sz val="6.5"/>
      <name val="Arial"/>
    </font>
    <font>
      <sz val="6.5"/>
      <color rgb="FF000000"/>
      <name val="Arial"/>
      <family val="2"/>
    </font>
    <font>
      <sz val="6.5"/>
      <name val="Carlito"/>
    </font>
    <font>
      <sz val="5.5"/>
      <name val="Carlito"/>
    </font>
    <font>
      <b/>
      <sz val="6.5"/>
      <color rgb="FF000000"/>
      <name val="Arial"/>
      <family val="2"/>
    </font>
    <font>
      <sz val="7"/>
      <name val="Arial"/>
    </font>
    <font>
      <b/>
      <sz val="7"/>
      <name val="Arial"/>
    </font>
    <font>
      <b/>
      <sz val="8"/>
      <name val="Arial"/>
      <family val="2"/>
    </font>
    <font>
      <sz val="6.5"/>
      <name val="Arial"/>
      <family val="2"/>
    </font>
    <font>
      <sz val="8"/>
      <name val="Arial"/>
      <family val="2"/>
    </font>
    <font>
      <b/>
      <sz val="6.5"/>
      <name val="Arial"/>
      <family val="2"/>
    </font>
    <font>
      <sz val="6.5"/>
      <name val="Carlito"/>
      <family val="2"/>
    </font>
    <font>
      <sz val="5.5"/>
      <name val="Carlito"/>
      <family val="2"/>
    </font>
    <font>
      <sz val="7"/>
      <name val="Arial"/>
      <family val="2"/>
    </font>
    <font>
      <b/>
      <sz val="7"/>
      <name val="Arial"/>
      <family val="2"/>
    </font>
    <font>
      <u/>
      <sz val="6.5"/>
      <name val="Arial"/>
      <family val="2"/>
    </font>
    <font>
      <sz val="10"/>
      <color rgb="FF000000"/>
      <name val="Times New Roman"/>
      <charset val="204"/>
    </font>
    <font>
      <b/>
      <sz val="1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FF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6"/>
      <color theme="1"/>
      <name val="Times New Roman"/>
      <family val="1"/>
    </font>
    <font>
      <b/>
      <sz val="14"/>
      <color rgb="FF00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959595"/>
      </patternFill>
    </fill>
    <fill>
      <patternFill patternType="solid">
        <fgColor rgb="FFC0C0C0"/>
      </patternFill>
    </fill>
    <fill>
      <patternFill patternType="solid">
        <fgColor rgb="FFCCCC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999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0" fillId="0" borderId="0" applyFont="0" applyFill="0" applyBorder="0" applyAlignment="0" applyProtection="0"/>
    <xf numFmtId="0" fontId="22" fillId="0" borderId="0"/>
  </cellStyleXfs>
  <cellXfs count="21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1" fontId="5" fillId="0" borderId="4" xfId="0" applyNumberFormat="1" applyFont="1" applyFill="1" applyBorder="1" applyAlignment="1">
      <alignment horizontal="left" vertical="top" shrinkToFit="1"/>
    </xf>
    <xf numFmtId="0" fontId="2" fillId="0" borderId="4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center" vertical="top" wrapText="1"/>
    </xf>
    <xf numFmtId="10" fontId="5" fillId="0" borderId="7" xfId="0" applyNumberFormat="1" applyFont="1" applyFill="1" applyBorder="1" applyAlignment="1">
      <alignment horizontal="left" vertical="top" indent="1" shrinkToFit="1"/>
    </xf>
    <xf numFmtId="10" fontId="5" fillId="0" borderId="6" xfId="0" applyNumberFormat="1" applyFont="1" applyFill="1" applyBorder="1" applyAlignment="1">
      <alignment horizontal="left" vertical="top" indent="2" shrinkToFit="1"/>
    </xf>
    <xf numFmtId="10" fontId="5" fillId="0" borderId="4" xfId="0" applyNumberFormat="1" applyFont="1" applyFill="1" applyBorder="1" applyAlignment="1">
      <alignment horizontal="center" vertical="top" shrinkToFi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 indent="1"/>
    </xf>
    <xf numFmtId="0" fontId="0" fillId="2" borderId="10" xfId="0" applyFill="1" applyBorder="1" applyAlignment="1">
      <alignment horizontal="left" wrapText="1"/>
    </xf>
    <xf numFmtId="4" fontId="8" fillId="2" borderId="11" xfId="0" applyNumberFormat="1" applyFont="1" applyFill="1" applyBorder="1" applyAlignment="1">
      <alignment horizontal="right" vertical="top" shrinkToFit="1"/>
    </xf>
    <xf numFmtId="0" fontId="0" fillId="4" borderId="8" xfId="0" applyFill="1" applyBorder="1" applyAlignment="1">
      <alignment horizontal="left" wrapText="1"/>
    </xf>
    <xf numFmtId="0" fontId="2" fillId="0" borderId="8" xfId="0" applyFont="1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center" vertical="top" wrapText="1"/>
    </xf>
    <xf numFmtId="165" fontId="5" fillId="6" borderId="8" xfId="0" applyNumberFormat="1" applyFont="1" applyFill="1" applyBorder="1" applyAlignment="1">
      <alignment horizontal="center" vertical="top" shrinkToFit="1"/>
    </xf>
    <xf numFmtId="0" fontId="2" fillId="6" borderId="8" xfId="0" applyFont="1" applyFill="1" applyBorder="1" applyAlignment="1">
      <alignment horizontal="left" vertical="top" wrapText="1"/>
    </xf>
    <xf numFmtId="0" fontId="2" fillId="6" borderId="8" xfId="0" applyFont="1" applyFill="1" applyBorder="1" applyAlignment="1">
      <alignment horizontal="center" vertical="top" wrapText="1"/>
    </xf>
    <xf numFmtId="2" fontId="5" fillId="0" borderId="8" xfId="0" applyNumberFormat="1" applyFont="1" applyFill="1" applyBorder="1" applyAlignment="1">
      <alignment horizontal="right" vertical="top" shrinkToFit="1"/>
    </xf>
    <xf numFmtId="2" fontId="5" fillId="6" borderId="8" xfId="0" applyNumberFormat="1" applyFont="1" applyFill="1" applyBorder="1" applyAlignment="1">
      <alignment horizontal="right" vertical="top" shrinkToFit="1"/>
    </xf>
    <xf numFmtId="0" fontId="2" fillId="5" borderId="8" xfId="0" applyFont="1" applyFill="1" applyBorder="1" applyAlignment="1">
      <alignment horizontal="left" vertical="top" wrapText="1" indent="1"/>
    </xf>
    <xf numFmtId="4" fontId="5" fillId="0" borderId="8" xfId="0" applyNumberFormat="1" applyFont="1" applyFill="1" applyBorder="1" applyAlignment="1">
      <alignment horizontal="right" vertical="top" shrinkToFit="1"/>
    </xf>
    <xf numFmtId="0" fontId="6" fillId="5" borderId="8" xfId="0" applyFont="1" applyFill="1" applyBorder="1" applyAlignment="1">
      <alignment horizontal="center" vertical="top" wrapText="1"/>
    </xf>
    <xf numFmtId="1" fontId="5" fillId="6" borderId="8" xfId="0" applyNumberFormat="1" applyFont="1" applyFill="1" applyBorder="1" applyAlignment="1">
      <alignment horizontal="center" vertical="top" shrinkToFit="1"/>
    </xf>
    <xf numFmtId="0" fontId="0" fillId="6" borderId="8" xfId="0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right" vertical="top" wrapText="1" indent="1"/>
    </xf>
    <xf numFmtId="4" fontId="8" fillId="4" borderId="8" xfId="0" applyNumberFormat="1" applyFont="1" applyFill="1" applyBorder="1" applyAlignment="1">
      <alignment horizontal="right" vertical="top" shrinkToFit="1"/>
    </xf>
    <xf numFmtId="0" fontId="2" fillId="0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center" vertical="center" shrinkToFit="1"/>
    </xf>
    <xf numFmtId="0" fontId="2" fillId="6" borderId="8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center" shrinkToFit="1"/>
    </xf>
    <xf numFmtId="2" fontId="5" fillId="6" borderId="8" xfId="0" applyNumberFormat="1" applyFont="1" applyFill="1" applyBorder="1" applyAlignment="1">
      <alignment horizontal="right" vertical="center" shrinkToFit="1"/>
    </xf>
    <xf numFmtId="0" fontId="2" fillId="5" borderId="8" xfId="0" applyFont="1" applyFill="1" applyBorder="1" applyAlignment="1">
      <alignment horizontal="left" vertical="center" wrapText="1" indent="1"/>
    </xf>
    <xf numFmtId="2" fontId="5" fillId="0" borderId="8" xfId="0" applyNumberFormat="1" applyFont="1" applyFill="1" applyBorder="1" applyAlignment="1">
      <alignment horizontal="right" vertical="center" shrinkToFit="1"/>
    </xf>
    <xf numFmtId="0" fontId="6" fillId="5" borderId="8" xfId="0" applyFont="1" applyFill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left" vertical="top" indent="2" shrinkToFit="1"/>
    </xf>
    <xf numFmtId="0" fontId="0" fillId="4" borderId="8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top" wrapText="1"/>
    </xf>
    <xf numFmtId="1" fontId="5" fillId="6" borderId="8" xfId="0" applyNumberFormat="1" applyFont="1" applyFill="1" applyBorder="1" applyAlignment="1">
      <alignment horizontal="left" vertical="center" indent="2" shrinkToFit="1"/>
    </xf>
    <xf numFmtId="165" fontId="5" fillId="6" borderId="8" xfId="0" applyNumberFormat="1" applyFont="1" applyFill="1" applyBorder="1" applyAlignment="1">
      <alignment horizontal="center" vertical="center" shrinkToFit="1"/>
    </xf>
    <xf numFmtId="2" fontId="8" fillId="4" borderId="8" xfId="0" applyNumberFormat="1" applyFont="1" applyFill="1" applyBorder="1" applyAlignment="1">
      <alignment horizontal="right" vertical="top" shrinkToFit="1"/>
    </xf>
    <xf numFmtId="0" fontId="0" fillId="0" borderId="3" xfId="0" applyFill="1" applyBorder="1" applyAlignment="1">
      <alignment horizontal="left" wrapText="1"/>
    </xf>
    <xf numFmtId="0" fontId="0" fillId="0" borderId="12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center"/>
    </xf>
    <xf numFmtId="0" fontId="22" fillId="7" borderId="0" xfId="0" applyFont="1" applyFill="1" applyBorder="1" applyAlignment="1">
      <alignment horizontal="left" vertical="center"/>
    </xf>
    <xf numFmtId="0" fontId="27" fillId="0" borderId="0" xfId="2" applyFont="1" applyFill="1" applyBorder="1" applyAlignment="1">
      <alignment horizontal="left" vertical="top"/>
    </xf>
    <xf numFmtId="0" fontId="32" fillId="0" borderId="20" xfId="2" applyFont="1" applyFill="1" applyBorder="1" applyAlignment="1">
      <alignment horizontal="left" vertical="top" wrapText="1"/>
    </xf>
    <xf numFmtId="0" fontId="27" fillId="0" borderId="12" xfId="2" applyFont="1" applyFill="1" applyBorder="1" applyAlignment="1">
      <alignment horizontal="left" wrapText="1"/>
    </xf>
    <xf numFmtId="44" fontId="31" fillId="0" borderId="21" xfId="1" applyFont="1" applyFill="1" applyBorder="1" applyAlignment="1">
      <alignment horizontal="right" vertical="top" shrinkToFit="1"/>
    </xf>
    <xf numFmtId="44" fontId="27" fillId="0" borderId="0" xfId="1" applyFont="1" applyFill="1" applyBorder="1" applyAlignment="1">
      <alignment horizontal="left" vertical="top"/>
    </xf>
    <xf numFmtId="164" fontId="30" fillId="10" borderId="20" xfId="2" applyNumberFormat="1" applyFont="1" applyFill="1" applyBorder="1" applyAlignment="1">
      <alignment horizontal="left" vertical="top" shrinkToFit="1"/>
    </xf>
    <xf numFmtId="0" fontId="33" fillId="10" borderId="12" xfId="2" applyFont="1" applyFill="1" applyBorder="1" applyAlignment="1">
      <alignment horizontal="left" wrapText="1"/>
    </xf>
    <xf numFmtId="44" fontId="30" fillId="10" borderId="21" xfId="1" applyFont="1" applyFill="1" applyBorder="1" applyAlignment="1">
      <alignment horizontal="right" vertical="top" shrinkToFit="1"/>
    </xf>
    <xf numFmtId="0" fontId="27" fillId="10" borderId="7" xfId="2" applyFont="1" applyFill="1" applyBorder="1" applyAlignment="1">
      <alignment horizontal="left" wrapText="1"/>
    </xf>
    <xf numFmtId="44" fontId="27" fillId="10" borderId="6" xfId="1" applyFont="1" applyFill="1" applyBorder="1" applyAlignment="1">
      <alignment horizontal="left" wrapText="1"/>
    </xf>
    <xf numFmtId="0" fontId="29" fillId="0" borderId="0" xfId="2" applyFont="1" applyFill="1" applyBorder="1" applyAlignment="1">
      <alignment vertical="top" wrapText="1"/>
    </xf>
    <xf numFmtId="0" fontId="27" fillId="0" borderId="0" xfId="2" applyFont="1" applyFill="1" applyBorder="1" applyAlignment="1">
      <alignment wrapText="1"/>
    </xf>
    <xf numFmtId="4" fontId="27" fillId="0" borderId="0" xfId="2" applyNumberFormat="1" applyFont="1" applyFill="1" applyBorder="1" applyAlignment="1">
      <alignment horizontal="left" vertical="top"/>
    </xf>
    <xf numFmtId="0" fontId="27" fillId="7" borderId="0" xfId="2" applyFont="1" applyFill="1" applyBorder="1" applyAlignment="1">
      <alignment horizontal="left" vertical="top"/>
    </xf>
    <xf numFmtId="44" fontId="27" fillId="7" borderId="0" xfId="1" applyFont="1" applyFill="1" applyBorder="1" applyAlignment="1">
      <alignment horizontal="left" vertical="top"/>
    </xf>
    <xf numFmtId="1" fontId="30" fillId="6" borderId="2" xfId="2" applyNumberFormat="1" applyFont="1" applyFill="1" applyBorder="1" applyAlignment="1">
      <alignment horizontal="center" vertical="top" shrinkToFit="1"/>
    </xf>
    <xf numFmtId="10" fontId="31" fillId="12" borderId="2" xfId="2" applyNumberFormat="1" applyFont="1" applyFill="1" applyBorder="1" applyAlignment="1">
      <alignment horizontal="right" vertical="top" shrinkToFit="1"/>
    </xf>
    <xf numFmtId="10" fontId="31" fillId="12" borderId="22" xfId="2" applyNumberFormat="1" applyFont="1" applyFill="1" applyBorder="1" applyAlignment="1">
      <alignment horizontal="right" vertical="top" shrinkToFit="1"/>
    </xf>
    <xf numFmtId="0" fontId="27" fillId="11" borderId="14" xfId="2" applyFont="1" applyFill="1" applyBorder="1" applyAlignment="1">
      <alignment horizontal="left" vertical="top"/>
    </xf>
    <xf numFmtId="0" fontId="27" fillId="11" borderId="15" xfId="2" applyFont="1" applyFill="1" applyBorder="1" applyAlignment="1">
      <alignment horizontal="left" vertical="top"/>
    </xf>
    <xf numFmtId="44" fontId="27" fillId="11" borderId="15" xfId="1" applyFont="1" applyFill="1" applyBorder="1" applyAlignment="1">
      <alignment horizontal="left" vertical="top"/>
    </xf>
    <xf numFmtId="0" fontId="21" fillId="0" borderId="8" xfId="0" applyFont="1" applyFill="1" applyBorder="1" applyAlignment="1" applyProtection="1">
      <alignment horizontal="center" vertical="center" wrapText="1"/>
    </xf>
    <xf numFmtId="0" fontId="21" fillId="0" borderId="8" xfId="0" applyFont="1" applyFill="1" applyBorder="1" applyAlignment="1" applyProtection="1">
      <alignment horizontal="left" vertical="center" wrapText="1"/>
    </xf>
    <xf numFmtId="0" fontId="22" fillId="2" borderId="10" xfId="0" applyFont="1" applyFill="1" applyBorder="1" applyAlignment="1" applyProtection="1">
      <alignment horizontal="left" vertical="center" wrapText="1"/>
    </xf>
    <xf numFmtId="44" fontId="23" fillId="2" borderId="11" xfId="1" applyFont="1" applyFill="1" applyBorder="1" applyAlignment="1" applyProtection="1">
      <alignment horizontal="right" vertical="center" shrinkToFit="1"/>
    </xf>
    <xf numFmtId="164" fontId="23" fillId="3" borderId="12" xfId="0" applyNumberFormat="1" applyFont="1" applyFill="1" applyBorder="1" applyAlignment="1" applyProtection="1">
      <alignment horizontal="left" vertical="center" shrinkToFit="1"/>
    </xf>
    <xf numFmtId="0" fontId="22" fillId="3" borderId="11" xfId="0" applyFont="1" applyFill="1" applyBorder="1" applyAlignment="1" applyProtection="1">
      <alignment horizontal="left" vertical="center" wrapText="1"/>
    </xf>
    <xf numFmtId="0" fontId="22" fillId="3" borderId="9" xfId="0" applyFont="1" applyFill="1" applyBorder="1" applyAlignment="1" applyProtection="1">
      <alignment horizontal="left" vertical="center" wrapText="1"/>
    </xf>
    <xf numFmtId="0" fontId="21" fillId="3" borderId="12" xfId="0" applyFont="1" applyFill="1" applyBorder="1" applyAlignment="1" applyProtection="1">
      <alignment horizontal="left" vertical="center" wrapText="1"/>
    </xf>
    <xf numFmtId="0" fontId="21" fillId="3" borderId="12" xfId="0" applyFont="1" applyFill="1" applyBorder="1" applyAlignment="1" applyProtection="1">
      <alignment horizontal="right" vertical="center" wrapText="1"/>
    </xf>
    <xf numFmtId="44" fontId="23" fillId="3" borderId="12" xfId="1" applyFont="1" applyFill="1" applyBorder="1" applyAlignment="1" applyProtection="1">
      <alignment horizontal="right" vertical="center" shrinkToFit="1"/>
    </xf>
    <xf numFmtId="0" fontId="21" fillId="4" borderId="4" xfId="0" applyFont="1" applyFill="1" applyBorder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left" vertical="center" wrapText="1"/>
    </xf>
    <xf numFmtId="0" fontId="21" fillId="4" borderId="4" xfId="0" applyFont="1" applyFill="1" applyBorder="1" applyAlignment="1" applyProtection="1">
      <alignment horizontal="right" vertical="center" wrapText="1"/>
    </xf>
    <xf numFmtId="44" fontId="23" fillId="4" borderId="4" xfId="1" applyFont="1" applyFill="1" applyBorder="1" applyAlignment="1" applyProtection="1">
      <alignment horizontal="right" vertical="center" shrinkToFit="1"/>
    </xf>
    <xf numFmtId="0" fontId="24" fillId="0" borderId="8" xfId="0" applyFont="1" applyFill="1" applyBorder="1" applyAlignment="1" applyProtection="1">
      <alignment horizontal="left" vertical="center" wrapText="1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6" borderId="8" xfId="0" applyFont="1" applyFill="1" applyBorder="1" applyAlignment="1" applyProtection="1">
      <alignment horizontal="left" vertical="center" wrapText="1"/>
    </xf>
    <xf numFmtId="0" fontId="24" fillId="6" borderId="8" xfId="0" applyFont="1" applyFill="1" applyBorder="1" applyAlignment="1" applyProtection="1">
      <alignment horizontal="center" vertical="center" wrapText="1"/>
    </xf>
    <xf numFmtId="44" fontId="25" fillId="0" borderId="8" xfId="1" applyFont="1" applyFill="1" applyBorder="1" applyAlignment="1" applyProtection="1">
      <alignment horizontal="right" vertical="center" shrinkToFit="1"/>
    </xf>
    <xf numFmtId="0" fontId="22" fillId="6" borderId="8" xfId="0" applyFont="1" applyFill="1" applyBorder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left" vertical="center" wrapText="1"/>
    </xf>
    <xf numFmtId="44" fontId="21" fillId="4" borderId="8" xfId="1" applyFont="1" applyFill="1" applyBorder="1" applyAlignment="1" applyProtection="1">
      <alignment horizontal="right" vertical="center" wrapText="1"/>
    </xf>
    <xf numFmtId="44" fontId="23" fillId="4" borderId="8" xfId="1" applyFont="1" applyFill="1" applyBorder="1" applyAlignment="1" applyProtection="1">
      <alignment horizontal="right" vertical="center" shrinkToFit="1"/>
    </xf>
    <xf numFmtId="0" fontId="26" fillId="7" borderId="14" xfId="0" applyFont="1" applyFill="1" applyBorder="1" applyAlignment="1" applyProtection="1">
      <alignment horizontal="left" vertical="center"/>
      <protection locked="0"/>
    </xf>
    <xf numFmtId="0" fontId="22" fillId="7" borderId="15" xfId="0" applyFont="1" applyFill="1" applyBorder="1" applyAlignment="1" applyProtection="1">
      <alignment horizontal="left" vertical="center"/>
      <protection locked="0"/>
    </xf>
    <xf numFmtId="0" fontId="22" fillId="7" borderId="16" xfId="0" applyFont="1" applyFill="1" applyBorder="1" applyAlignment="1" applyProtection="1">
      <alignment horizontal="left" vertical="center"/>
      <protection locked="0"/>
    </xf>
    <xf numFmtId="0" fontId="26" fillId="7" borderId="17" xfId="0" applyFont="1" applyFill="1" applyBorder="1" applyAlignment="1" applyProtection="1">
      <alignment horizontal="left" vertical="center"/>
      <protection locked="0"/>
    </xf>
    <xf numFmtId="0" fontId="22" fillId="7" borderId="18" xfId="0" applyFont="1" applyFill="1" applyBorder="1" applyAlignment="1" applyProtection="1">
      <alignment horizontal="left" vertical="center"/>
      <protection locked="0"/>
    </xf>
    <xf numFmtId="0" fontId="22" fillId="7" borderId="19" xfId="0" applyFont="1" applyFill="1" applyBorder="1" applyAlignment="1" applyProtection="1">
      <alignment horizontal="left" vertical="center"/>
      <protection locked="0"/>
    </xf>
    <xf numFmtId="44" fontId="25" fillId="13" borderId="8" xfId="1" applyFont="1" applyFill="1" applyBorder="1" applyAlignment="1" applyProtection="1">
      <alignment horizontal="right" vertical="center" shrinkToFit="1"/>
      <protection locked="0"/>
    </xf>
    <xf numFmtId="44" fontId="30" fillId="4" borderId="4" xfId="1" applyFont="1" applyFill="1" applyBorder="1" applyAlignment="1">
      <alignment horizontal="right" vertical="top" shrinkToFit="1"/>
    </xf>
    <xf numFmtId="44" fontId="30" fillId="4" borderId="8" xfId="1" applyFont="1" applyFill="1" applyBorder="1" applyAlignment="1">
      <alignment horizontal="center" vertical="top" shrinkToFit="1"/>
    </xf>
    <xf numFmtId="1" fontId="30" fillId="6" borderId="2" xfId="2" applyNumberFormat="1" applyFont="1" applyFill="1" applyBorder="1" applyAlignment="1">
      <alignment horizontal="center" shrinkToFit="1"/>
    </xf>
    <xf numFmtId="0" fontId="29" fillId="6" borderId="4" xfId="2" applyFont="1" applyFill="1" applyBorder="1" applyAlignment="1">
      <alignment horizontal="center" wrapText="1"/>
    </xf>
    <xf numFmtId="0" fontId="29" fillId="6" borderId="4" xfId="2" applyFont="1" applyFill="1" applyBorder="1" applyAlignment="1">
      <alignment horizontal="center" vertical="top" wrapText="1"/>
    </xf>
    <xf numFmtId="0" fontId="34" fillId="7" borderId="0" xfId="2" applyFont="1" applyFill="1" applyBorder="1" applyAlignment="1" applyProtection="1">
      <alignment horizontal="left" vertical="top"/>
      <protection locked="0"/>
    </xf>
    <xf numFmtId="44" fontId="27" fillId="7" borderId="0" xfId="1" applyFont="1" applyFill="1" applyBorder="1" applyAlignment="1" applyProtection="1">
      <alignment horizontal="left" vertical="top"/>
      <protection locked="0"/>
    </xf>
    <xf numFmtId="0" fontId="27" fillId="7" borderId="0" xfId="2" applyFont="1" applyFill="1" applyBorder="1" applyAlignment="1" applyProtection="1">
      <alignment horizontal="left" vertical="top"/>
      <protection locked="0"/>
    </xf>
    <xf numFmtId="4" fontId="25" fillId="0" borderId="8" xfId="0" applyNumberFormat="1" applyFont="1" applyFill="1" applyBorder="1" applyAlignment="1">
      <alignment horizontal="right" vertical="center" shrinkToFit="1"/>
    </xf>
    <xf numFmtId="2" fontId="25" fillId="0" borderId="8" xfId="0" applyNumberFormat="1" applyFont="1" applyFill="1" applyBorder="1" applyAlignment="1">
      <alignment horizontal="right" vertical="center" shrinkToFit="1"/>
    </xf>
    <xf numFmtId="44" fontId="29" fillId="0" borderId="0" xfId="2" applyNumberFormat="1" applyFont="1" applyFill="1" applyBorder="1" applyAlignment="1">
      <alignment vertical="top" wrapText="1"/>
    </xf>
    <xf numFmtId="0" fontId="21" fillId="2" borderId="9" xfId="0" applyFont="1" applyFill="1" applyBorder="1" applyAlignment="1" applyProtection="1">
      <alignment horizontal="left" vertical="top" wrapText="1"/>
    </xf>
    <xf numFmtId="0" fontId="21" fillId="2" borderId="10" xfId="0" applyFont="1" applyFill="1" applyBorder="1" applyAlignment="1" applyProtection="1">
      <alignment horizontal="left" vertical="top" wrapText="1"/>
    </xf>
    <xf numFmtId="0" fontId="22" fillId="0" borderId="0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0" xfId="0" applyFont="1" applyFill="1" applyBorder="1" applyAlignment="1">
      <alignment horizontal="center" vertical="center"/>
    </xf>
    <xf numFmtId="0" fontId="28" fillId="8" borderId="14" xfId="0" applyFont="1" applyFill="1" applyBorder="1" applyAlignment="1">
      <alignment horizontal="center" vertical="center"/>
    </xf>
    <xf numFmtId="0" fontId="28" fillId="8" borderId="15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36" fillId="8" borderId="14" xfId="0" applyFont="1" applyFill="1" applyBorder="1" applyAlignment="1">
      <alignment horizontal="center" vertical="center"/>
    </xf>
    <xf numFmtId="0" fontId="36" fillId="8" borderId="15" xfId="0" applyFont="1" applyFill="1" applyBorder="1" applyAlignment="1">
      <alignment horizontal="center" vertical="center"/>
    </xf>
    <xf numFmtId="0" fontId="36" fillId="8" borderId="16" xfId="0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top"/>
    </xf>
    <xf numFmtId="0" fontId="28" fillId="11" borderId="0" xfId="2" applyFont="1" applyFill="1" applyBorder="1" applyAlignment="1">
      <alignment horizontal="center" vertical="top"/>
    </xf>
    <xf numFmtId="0" fontId="35" fillId="11" borderId="14" xfId="2" applyFont="1" applyFill="1" applyBorder="1" applyAlignment="1">
      <alignment horizontal="center" vertical="center" wrapText="1"/>
    </xf>
    <xf numFmtId="0" fontId="35" fillId="11" borderId="15" xfId="2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left" vertical="center" wrapText="1"/>
    </xf>
    <xf numFmtId="0" fontId="29" fillId="0" borderId="5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29" fillId="0" borderId="7" xfId="2" applyFont="1" applyFill="1" applyBorder="1" applyAlignment="1">
      <alignment horizontal="left" vertical="center" wrapText="1"/>
    </xf>
    <xf numFmtId="0" fontId="27" fillId="0" borderId="0" xfId="2" applyFont="1" applyFill="1" applyBorder="1" applyAlignment="1">
      <alignment horizontal="left" vertical="center" wrapText="1"/>
    </xf>
    <xf numFmtId="0" fontId="27" fillId="0" borderId="7" xfId="2" applyFont="1" applyFill="1" applyBorder="1" applyAlignment="1">
      <alignment horizontal="left" vertical="center" wrapText="1"/>
    </xf>
    <xf numFmtId="44" fontId="29" fillId="0" borderId="1" xfId="1" applyFont="1" applyFill="1" applyBorder="1" applyAlignment="1">
      <alignment horizontal="left" vertical="center" wrapText="1" indent="1"/>
    </xf>
    <xf numFmtId="44" fontId="29" fillId="0" borderId="6" xfId="1" applyFont="1" applyFill="1" applyBorder="1" applyAlignment="1">
      <alignment horizontal="left" vertical="center" wrapText="1" indent="1"/>
    </xf>
    <xf numFmtId="0" fontId="29" fillId="0" borderId="2" xfId="2" applyFont="1" applyFill="1" applyBorder="1" applyAlignment="1">
      <alignment horizontal="left" vertical="center" wrapText="1"/>
    </xf>
    <xf numFmtId="0" fontId="29" fillId="0" borderId="4" xfId="2" applyFont="1" applyFill="1" applyBorder="1" applyAlignment="1">
      <alignment horizontal="left" vertical="center" wrapText="1"/>
    </xf>
    <xf numFmtId="0" fontId="29" fillId="10" borderId="12" xfId="2" applyFont="1" applyFill="1" applyBorder="1" applyAlignment="1">
      <alignment horizontal="left" vertical="top" wrapText="1"/>
    </xf>
    <xf numFmtId="0" fontId="32" fillId="10" borderId="22" xfId="2" applyFont="1" applyFill="1" applyBorder="1" applyAlignment="1">
      <alignment horizontal="left" vertical="top" wrapText="1"/>
    </xf>
    <xf numFmtId="0" fontId="32" fillId="10" borderId="4" xfId="2" applyFont="1" applyFill="1" applyBorder="1" applyAlignment="1">
      <alignment horizontal="left" vertical="top" wrapText="1"/>
    </xf>
    <xf numFmtId="0" fontId="27" fillId="10" borderId="7" xfId="2" applyFont="1" applyFill="1" applyBorder="1" applyAlignment="1">
      <alignment horizontal="left" wrapText="1"/>
    </xf>
    <xf numFmtId="0" fontId="32" fillId="0" borderId="12" xfId="2" applyFont="1" applyFill="1" applyBorder="1" applyAlignment="1">
      <alignment horizontal="left" vertical="top" wrapText="1"/>
    </xf>
    <xf numFmtId="0" fontId="27" fillId="0" borderId="7" xfId="2" applyFont="1" applyFill="1" applyBorder="1" applyAlignment="1">
      <alignment horizontal="left" wrapText="1"/>
    </xf>
    <xf numFmtId="0" fontId="27" fillId="0" borderId="6" xfId="2" applyFont="1" applyFill="1" applyBorder="1" applyAlignment="1">
      <alignment horizontal="left" wrapText="1"/>
    </xf>
    <xf numFmtId="0" fontId="29" fillId="4" borderId="10" xfId="2" applyFont="1" applyFill="1" applyBorder="1" applyAlignment="1">
      <alignment horizontal="left" vertical="top" wrapText="1" indent="2"/>
    </xf>
    <xf numFmtId="0" fontId="29" fillId="4" borderId="11" xfId="2" applyFont="1" applyFill="1" applyBorder="1" applyAlignment="1">
      <alignment horizontal="left" vertical="top" wrapText="1" indent="2"/>
    </xf>
    <xf numFmtId="0" fontId="32" fillId="4" borderId="24" xfId="2" applyFont="1" applyFill="1" applyBorder="1" applyAlignment="1">
      <alignment horizontal="left" vertical="center" wrapText="1" indent="1"/>
    </xf>
    <xf numFmtId="0" fontId="32" fillId="4" borderId="23" xfId="2" applyFont="1" applyFill="1" applyBorder="1" applyAlignment="1">
      <alignment horizontal="left" vertical="center" wrapText="1" indent="1"/>
    </xf>
    <xf numFmtId="0" fontId="32" fillId="4" borderId="0" xfId="2" applyFont="1" applyFill="1" applyBorder="1" applyAlignment="1">
      <alignment horizontal="right" vertical="top" wrapText="1"/>
    </xf>
    <xf numFmtId="0" fontId="32" fillId="4" borderId="21" xfId="2" applyFont="1" applyFill="1" applyBorder="1" applyAlignment="1">
      <alignment horizontal="right" vertical="top" wrapText="1"/>
    </xf>
    <xf numFmtId="0" fontId="29" fillId="4" borderId="7" xfId="2" applyFont="1" applyFill="1" applyBorder="1" applyAlignment="1">
      <alignment horizontal="left" vertical="top" wrapText="1" indent="2"/>
    </xf>
    <xf numFmtId="0" fontId="29" fillId="4" borderId="6" xfId="2" applyFont="1" applyFill="1" applyBorder="1" applyAlignment="1">
      <alignment horizontal="left" vertical="top" wrapText="1" indent="2"/>
    </xf>
    <xf numFmtId="0" fontId="32" fillId="4" borderId="23" xfId="2" applyFont="1" applyFill="1" applyBorder="1" applyAlignment="1">
      <alignment horizontal="center" vertical="center" wrapText="1"/>
    </xf>
    <xf numFmtId="0" fontId="32" fillId="4" borderId="12" xfId="2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textRotation="90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9" fillId="6" borderId="5" xfId="0" applyFont="1" applyFill="1" applyBorder="1" applyAlignment="1">
      <alignment horizontal="left" vertical="top" wrapText="1"/>
    </xf>
    <xf numFmtId="0" fontId="9" fillId="6" borderId="7" xfId="0" applyFont="1" applyFill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left" vertical="top" shrinkToFit="1"/>
    </xf>
    <xf numFmtId="0" fontId="10" fillId="0" borderId="9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vertical="top" wrapText="1"/>
    </xf>
    <xf numFmtId="49" fontId="25" fillId="6" borderId="8" xfId="0" applyNumberFormat="1" applyFont="1" applyFill="1" applyBorder="1" applyAlignment="1" applyProtection="1">
      <alignment horizontal="center" vertical="center" shrinkToFit="1"/>
    </xf>
    <xf numFmtId="49" fontId="22" fillId="4" borderId="8" xfId="0" applyNumberFormat="1" applyFont="1" applyFill="1" applyBorder="1" applyAlignment="1" applyProtection="1">
      <alignment horizontal="center" vertical="center" wrapText="1"/>
    </xf>
    <xf numFmtId="0" fontId="22" fillId="4" borderId="8" xfId="0" applyFont="1" applyFill="1" applyBorder="1" applyAlignment="1" applyProtection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10" fontId="30" fillId="10" borderId="8" xfId="2" applyNumberFormat="1" applyFont="1" applyFill="1" applyBorder="1" applyAlignment="1">
      <alignment horizontal="center" vertical="center" shrinkToFit="1"/>
    </xf>
    <xf numFmtId="0" fontId="27" fillId="10" borderId="8" xfId="2" applyFont="1" applyFill="1" applyBorder="1" applyAlignment="1">
      <alignment horizontal="center" vertical="center" wrapText="1"/>
    </xf>
    <xf numFmtId="10" fontId="31" fillId="9" borderId="8" xfId="2" applyNumberFormat="1" applyFont="1" applyFill="1" applyBorder="1" applyAlignment="1">
      <alignment horizontal="center" vertical="center" shrinkToFit="1"/>
    </xf>
    <xf numFmtId="0" fontId="27" fillId="0" borderId="8" xfId="2" applyFont="1" applyFill="1" applyBorder="1" applyAlignment="1">
      <alignment horizontal="center" vertical="center" wrapText="1"/>
    </xf>
    <xf numFmtId="0" fontId="32" fillId="7" borderId="22" xfId="2" applyFont="1" applyFill="1" applyBorder="1" applyAlignment="1">
      <alignment horizontal="left" vertical="top" wrapText="1"/>
    </xf>
    <xf numFmtId="0" fontId="32" fillId="7" borderId="4" xfId="2" applyFont="1" applyFill="1" applyBorder="1" applyAlignment="1">
      <alignment horizontal="left" vertical="top" wrapText="1"/>
    </xf>
    <xf numFmtId="0" fontId="27" fillId="0" borderId="9" xfId="2" applyFont="1" applyFill="1" applyBorder="1" applyAlignment="1">
      <alignment wrapText="1"/>
    </xf>
    <xf numFmtId="0" fontId="27" fillId="0" borderId="10" xfId="2" applyFont="1" applyFill="1" applyBorder="1" applyAlignment="1">
      <alignment wrapText="1"/>
    </xf>
    <xf numFmtId="0" fontId="27" fillId="0" borderId="9" xfId="2" applyFont="1" applyFill="1" applyBorder="1" applyAlignment="1">
      <alignment vertical="center" wrapText="1"/>
    </xf>
    <xf numFmtId="0" fontId="27" fillId="0" borderId="10" xfId="2" applyFont="1" applyFill="1" applyBorder="1" applyAlignment="1">
      <alignment vertical="center" wrapText="1"/>
    </xf>
    <xf numFmtId="10" fontId="31" fillId="7" borderId="8" xfId="2" applyNumberFormat="1" applyFont="1" applyFill="1" applyBorder="1" applyAlignment="1">
      <alignment horizontal="center" vertical="center" shrinkToFit="1"/>
    </xf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71438</xdr:colOff>
      <xdr:row>1</xdr:row>
      <xdr:rowOff>103188</xdr:rowOff>
    </xdr:from>
    <xdr:to>
      <xdr:col>1</xdr:col>
      <xdr:colOff>793750</xdr:colOff>
      <xdr:row>8</xdr:row>
      <xdr:rowOff>134938</xdr:rowOff>
    </xdr:to>
    <xdr:sp macro="" textlink="">
      <xdr:nvSpPr>
        <xdr:cNvPr id="5" name="CaixaDeTexto 4"/>
        <xdr:cNvSpPr txBox="1"/>
      </xdr:nvSpPr>
      <xdr:spPr>
        <a:xfrm>
          <a:off x="71438" y="261938"/>
          <a:ext cx="1341437" cy="11430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400">
              <a:solidFill>
                <a:srgbClr val="FF0000"/>
              </a:solidFill>
            </a:rPr>
            <a:t>LOGOMARCA DA EMPRESA PARTICIPANTE</a:t>
          </a:r>
        </a:p>
      </xdr:txBody>
    </xdr:sp>
    <xdr:clientData/>
  </xdr:twoCellAnchor>
  <xdr:twoCellAnchor>
    <xdr:from>
      <xdr:col>2</xdr:col>
      <xdr:colOff>226220</xdr:colOff>
      <xdr:row>0</xdr:row>
      <xdr:rowOff>53578</xdr:rowOff>
    </xdr:from>
    <xdr:to>
      <xdr:col>7</xdr:col>
      <xdr:colOff>863203</xdr:colOff>
      <xdr:row>4</xdr:row>
      <xdr:rowOff>53578</xdr:rowOff>
    </xdr:to>
    <xdr:sp macro="" textlink="">
      <xdr:nvSpPr>
        <xdr:cNvPr id="6" name="CaixaDeTexto 5"/>
        <xdr:cNvSpPr txBox="1"/>
      </xdr:nvSpPr>
      <xdr:spPr>
        <a:xfrm>
          <a:off x="1702595" y="53578"/>
          <a:ext cx="7381874" cy="64293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20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Logomarca da Empresa Participante</a:t>
          </a:r>
          <a:endParaRPr lang="pt-BR" sz="2000">
            <a:solidFill>
              <a:srgbClr val="FF0000"/>
            </a:solidFill>
            <a:effectLst/>
          </a:endParaRPr>
        </a:p>
        <a:p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0</xdr:rowOff>
    </xdr:from>
    <xdr:to>
      <xdr:col>1</xdr:col>
      <xdr:colOff>2547937</xdr:colOff>
      <xdr:row>8</xdr:row>
      <xdr:rowOff>63500</xdr:rowOff>
    </xdr:to>
    <xdr:sp macro="" textlink="">
      <xdr:nvSpPr>
        <xdr:cNvPr id="2" name="CaixaDeTexto 1"/>
        <xdr:cNvSpPr txBox="1"/>
      </xdr:nvSpPr>
      <xdr:spPr>
        <a:xfrm>
          <a:off x="190500" y="198438"/>
          <a:ext cx="2794000" cy="145256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 b="1">
              <a:solidFill>
                <a:srgbClr val="FF0000"/>
              </a:solidFill>
            </a:rPr>
            <a:t>LOGOMARCA EMPRESA PARTICIPANTE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44894</xdr:colOff>
      <xdr:row>0</xdr:row>
      <xdr:rowOff>18105</xdr:rowOff>
    </xdr:from>
    <xdr:ext cx="1234440" cy="215900"/>
    <xdr:grpSp>
      <xdr:nvGrpSpPr>
        <xdr:cNvPr id="5" name="Group 5"/>
        <xdr:cNvGrpSpPr/>
      </xdr:nvGrpSpPr>
      <xdr:grpSpPr>
        <a:xfrm>
          <a:off x="44894" y="18105"/>
          <a:ext cx="1234440" cy="215900"/>
          <a:chOff x="0" y="0"/>
          <a:chExt cx="1234440" cy="215900"/>
        </a:xfrm>
      </xdr:grpSpPr>
      <xdr:sp macro="" textlink="">
        <xdr:nvSpPr>
          <xdr:cNvPr id="6" name="Shape 6"/>
          <xdr:cNvSpPr/>
        </xdr:nvSpPr>
        <xdr:spPr>
          <a:xfrm>
            <a:off x="0" y="4"/>
            <a:ext cx="1234440" cy="215900"/>
          </a:xfrm>
          <a:custGeom>
            <a:avLst/>
            <a:gdLst/>
            <a:ahLst/>
            <a:cxnLst/>
            <a:rect l="0" t="0" r="0" b="0"/>
            <a:pathLst>
              <a:path w="1234440" h="215900">
                <a:moveTo>
                  <a:pt x="223608" y="7188"/>
                </a:moveTo>
                <a:lnTo>
                  <a:pt x="217639" y="4787"/>
                </a:lnTo>
                <a:lnTo>
                  <a:pt x="208699" y="4787"/>
                </a:lnTo>
                <a:lnTo>
                  <a:pt x="202742" y="2400"/>
                </a:lnTo>
                <a:lnTo>
                  <a:pt x="193789" y="0"/>
                </a:lnTo>
                <a:lnTo>
                  <a:pt x="134162" y="0"/>
                </a:lnTo>
                <a:lnTo>
                  <a:pt x="80492" y="16776"/>
                </a:lnTo>
                <a:lnTo>
                  <a:pt x="38747" y="47929"/>
                </a:lnTo>
                <a:lnTo>
                  <a:pt x="8940" y="86283"/>
                </a:lnTo>
                <a:lnTo>
                  <a:pt x="0" y="131826"/>
                </a:lnTo>
                <a:lnTo>
                  <a:pt x="5956" y="151003"/>
                </a:lnTo>
                <a:lnTo>
                  <a:pt x="26822" y="186944"/>
                </a:lnTo>
                <a:lnTo>
                  <a:pt x="65582" y="208521"/>
                </a:lnTo>
                <a:lnTo>
                  <a:pt x="89446" y="215709"/>
                </a:lnTo>
                <a:lnTo>
                  <a:pt x="149072" y="215709"/>
                </a:lnTo>
                <a:lnTo>
                  <a:pt x="160997" y="213309"/>
                </a:lnTo>
                <a:lnTo>
                  <a:pt x="169938" y="213309"/>
                </a:lnTo>
                <a:lnTo>
                  <a:pt x="178879" y="210921"/>
                </a:lnTo>
                <a:lnTo>
                  <a:pt x="184848" y="208521"/>
                </a:lnTo>
                <a:lnTo>
                  <a:pt x="202742" y="129425"/>
                </a:lnTo>
                <a:lnTo>
                  <a:pt x="196773" y="134226"/>
                </a:lnTo>
                <a:lnTo>
                  <a:pt x="190804" y="136613"/>
                </a:lnTo>
                <a:lnTo>
                  <a:pt x="181864" y="141414"/>
                </a:lnTo>
                <a:lnTo>
                  <a:pt x="175895" y="143814"/>
                </a:lnTo>
                <a:lnTo>
                  <a:pt x="166954" y="146202"/>
                </a:lnTo>
                <a:lnTo>
                  <a:pt x="160997" y="148602"/>
                </a:lnTo>
                <a:lnTo>
                  <a:pt x="134162" y="148602"/>
                </a:lnTo>
                <a:lnTo>
                  <a:pt x="125222" y="146202"/>
                </a:lnTo>
                <a:lnTo>
                  <a:pt x="116268" y="141414"/>
                </a:lnTo>
                <a:lnTo>
                  <a:pt x="104355" y="131826"/>
                </a:lnTo>
                <a:lnTo>
                  <a:pt x="98374" y="117449"/>
                </a:lnTo>
                <a:lnTo>
                  <a:pt x="98374" y="107861"/>
                </a:lnTo>
                <a:lnTo>
                  <a:pt x="128193" y="74307"/>
                </a:lnTo>
                <a:lnTo>
                  <a:pt x="149072" y="67106"/>
                </a:lnTo>
                <a:lnTo>
                  <a:pt x="166954" y="67106"/>
                </a:lnTo>
                <a:lnTo>
                  <a:pt x="175895" y="69507"/>
                </a:lnTo>
                <a:lnTo>
                  <a:pt x="181864" y="69507"/>
                </a:lnTo>
                <a:lnTo>
                  <a:pt x="187833" y="71907"/>
                </a:lnTo>
                <a:lnTo>
                  <a:pt x="193789" y="76695"/>
                </a:lnTo>
                <a:lnTo>
                  <a:pt x="199758" y="79095"/>
                </a:lnTo>
                <a:lnTo>
                  <a:pt x="211670" y="88684"/>
                </a:lnTo>
                <a:lnTo>
                  <a:pt x="223608" y="7188"/>
                </a:lnTo>
                <a:close/>
              </a:path>
              <a:path w="1234440" h="215900">
                <a:moveTo>
                  <a:pt x="488962" y="213309"/>
                </a:moveTo>
                <a:lnTo>
                  <a:pt x="482257" y="186944"/>
                </a:lnTo>
                <a:lnTo>
                  <a:pt x="469442" y="136613"/>
                </a:lnTo>
                <a:lnTo>
                  <a:pt x="452983" y="71907"/>
                </a:lnTo>
                <a:lnTo>
                  <a:pt x="435292" y="2400"/>
                </a:lnTo>
                <a:lnTo>
                  <a:pt x="375666" y="2400"/>
                </a:lnTo>
                <a:lnTo>
                  <a:pt x="375666" y="136613"/>
                </a:lnTo>
                <a:lnTo>
                  <a:pt x="339877" y="136613"/>
                </a:lnTo>
                <a:lnTo>
                  <a:pt x="369697" y="71907"/>
                </a:lnTo>
                <a:lnTo>
                  <a:pt x="372681" y="71907"/>
                </a:lnTo>
                <a:lnTo>
                  <a:pt x="372681" y="100672"/>
                </a:lnTo>
                <a:lnTo>
                  <a:pt x="375666" y="136613"/>
                </a:lnTo>
                <a:lnTo>
                  <a:pt x="375666" y="2400"/>
                </a:lnTo>
                <a:lnTo>
                  <a:pt x="330936" y="2400"/>
                </a:lnTo>
                <a:lnTo>
                  <a:pt x="196773" y="213309"/>
                </a:lnTo>
                <a:lnTo>
                  <a:pt x="298145" y="213309"/>
                </a:lnTo>
                <a:lnTo>
                  <a:pt x="313055" y="186944"/>
                </a:lnTo>
                <a:lnTo>
                  <a:pt x="384606" y="186944"/>
                </a:lnTo>
                <a:lnTo>
                  <a:pt x="387591" y="213309"/>
                </a:lnTo>
                <a:lnTo>
                  <a:pt x="488962" y="213309"/>
                </a:lnTo>
                <a:close/>
              </a:path>
              <a:path w="1234440" h="215900">
                <a:moveTo>
                  <a:pt x="641019" y="2400"/>
                </a:moveTo>
                <a:lnTo>
                  <a:pt x="545604" y="2400"/>
                </a:lnTo>
                <a:lnTo>
                  <a:pt x="503872" y="213309"/>
                </a:lnTo>
                <a:lnTo>
                  <a:pt x="599274" y="213309"/>
                </a:lnTo>
                <a:lnTo>
                  <a:pt x="641019" y="2400"/>
                </a:lnTo>
                <a:close/>
              </a:path>
              <a:path w="1234440" h="215900">
                <a:moveTo>
                  <a:pt x="1234300" y="213309"/>
                </a:moveTo>
                <a:lnTo>
                  <a:pt x="1227594" y="186944"/>
                </a:lnTo>
                <a:lnTo>
                  <a:pt x="1214793" y="136613"/>
                </a:lnTo>
                <a:lnTo>
                  <a:pt x="1198333" y="71907"/>
                </a:lnTo>
                <a:lnTo>
                  <a:pt x="1180642" y="2400"/>
                </a:lnTo>
                <a:lnTo>
                  <a:pt x="1121029" y="2400"/>
                </a:lnTo>
                <a:lnTo>
                  <a:pt x="1121029" y="136613"/>
                </a:lnTo>
                <a:lnTo>
                  <a:pt x="1082294" y="136613"/>
                </a:lnTo>
                <a:lnTo>
                  <a:pt x="1112062" y="71907"/>
                </a:lnTo>
                <a:lnTo>
                  <a:pt x="1118019" y="71907"/>
                </a:lnTo>
                <a:lnTo>
                  <a:pt x="1118019" y="100672"/>
                </a:lnTo>
                <a:lnTo>
                  <a:pt x="1121029" y="136613"/>
                </a:lnTo>
                <a:lnTo>
                  <a:pt x="1121029" y="2400"/>
                </a:lnTo>
                <a:lnTo>
                  <a:pt x="1076350" y="2400"/>
                </a:lnTo>
                <a:lnTo>
                  <a:pt x="942111" y="213309"/>
                </a:lnTo>
                <a:lnTo>
                  <a:pt x="1043482" y="213309"/>
                </a:lnTo>
                <a:lnTo>
                  <a:pt x="1055471" y="186944"/>
                </a:lnTo>
                <a:lnTo>
                  <a:pt x="1126985" y="186944"/>
                </a:lnTo>
                <a:lnTo>
                  <a:pt x="1132941" y="213309"/>
                </a:lnTo>
                <a:lnTo>
                  <a:pt x="1234300" y="213309"/>
                </a:lnTo>
                <a:close/>
              </a:path>
            </a:pathLst>
          </a:custGeom>
          <a:solidFill>
            <a:srgbClr val="1F1A17"/>
          </a:solidFill>
        </xdr:spPr>
      </xdr:sp>
      <xdr:pic>
        <xdr:nvPicPr>
          <xdr:cNvPr id="7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3131" y="2392"/>
            <a:ext cx="366694" cy="210919"/>
          </a:xfrm>
          <a:prstGeom prst="rect">
            <a:avLst/>
          </a:prstGeom>
        </xdr:spPr>
      </xdr:pic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44894</xdr:colOff>
      <xdr:row>0</xdr:row>
      <xdr:rowOff>18105</xdr:rowOff>
    </xdr:from>
    <xdr:ext cx="1234440" cy="215900"/>
    <xdr:grpSp>
      <xdr:nvGrpSpPr>
        <xdr:cNvPr id="8" name="Group 8"/>
        <xdr:cNvGrpSpPr/>
      </xdr:nvGrpSpPr>
      <xdr:grpSpPr>
        <a:xfrm>
          <a:off x="44894" y="18105"/>
          <a:ext cx="1234440" cy="215900"/>
          <a:chOff x="0" y="0"/>
          <a:chExt cx="1234440" cy="215900"/>
        </a:xfrm>
      </xdr:grpSpPr>
      <xdr:sp macro="" textlink="">
        <xdr:nvSpPr>
          <xdr:cNvPr id="9" name="Shape 9"/>
          <xdr:cNvSpPr/>
        </xdr:nvSpPr>
        <xdr:spPr>
          <a:xfrm>
            <a:off x="0" y="4"/>
            <a:ext cx="1234440" cy="215900"/>
          </a:xfrm>
          <a:custGeom>
            <a:avLst/>
            <a:gdLst/>
            <a:ahLst/>
            <a:cxnLst/>
            <a:rect l="0" t="0" r="0" b="0"/>
            <a:pathLst>
              <a:path w="1234440" h="215900">
                <a:moveTo>
                  <a:pt x="223608" y="7188"/>
                </a:moveTo>
                <a:lnTo>
                  <a:pt x="217639" y="4787"/>
                </a:lnTo>
                <a:lnTo>
                  <a:pt x="208699" y="4787"/>
                </a:lnTo>
                <a:lnTo>
                  <a:pt x="202742" y="2400"/>
                </a:lnTo>
                <a:lnTo>
                  <a:pt x="193789" y="0"/>
                </a:lnTo>
                <a:lnTo>
                  <a:pt x="134162" y="0"/>
                </a:lnTo>
                <a:lnTo>
                  <a:pt x="80492" y="16776"/>
                </a:lnTo>
                <a:lnTo>
                  <a:pt x="38747" y="47929"/>
                </a:lnTo>
                <a:lnTo>
                  <a:pt x="8940" y="86283"/>
                </a:lnTo>
                <a:lnTo>
                  <a:pt x="0" y="131826"/>
                </a:lnTo>
                <a:lnTo>
                  <a:pt x="5956" y="151003"/>
                </a:lnTo>
                <a:lnTo>
                  <a:pt x="26822" y="186944"/>
                </a:lnTo>
                <a:lnTo>
                  <a:pt x="65582" y="208521"/>
                </a:lnTo>
                <a:lnTo>
                  <a:pt x="89446" y="215709"/>
                </a:lnTo>
                <a:lnTo>
                  <a:pt x="149072" y="215709"/>
                </a:lnTo>
                <a:lnTo>
                  <a:pt x="160997" y="213309"/>
                </a:lnTo>
                <a:lnTo>
                  <a:pt x="169938" y="213309"/>
                </a:lnTo>
                <a:lnTo>
                  <a:pt x="178879" y="210921"/>
                </a:lnTo>
                <a:lnTo>
                  <a:pt x="184848" y="208521"/>
                </a:lnTo>
                <a:lnTo>
                  <a:pt x="202742" y="129425"/>
                </a:lnTo>
                <a:lnTo>
                  <a:pt x="196773" y="134226"/>
                </a:lnTo>
                <a:lnTo>
                  <a:pt x="190804" y="136613"/>
                </a:lnTo>
                <a:lnTo>
                  <a:pt x="181864" y="141414"/>
                </a:lnTo>
                <a:lnTo>
                  <a:pt x="175895" y="143814"/>
                </a:lnTo>
                <a:lnTo>
                  <a:pt x="166954" y="146202"/>
                </a:lnTo>
                <a:lnTo>
                  <a:pt x="160997" y="148602"/>
                </a:lnTo>
                <a:lnTo>
                  <a:pt x="134162" y="148602"/>
                </a:lnTo>
                <a:lnTo>
                  <a:pt x="125222" y="146202"/>
                </a:lnTo>
                <a:lnTo>
                  <a:pt x="116268" y="141414"/>
                </a:lnTo>
                <a:lnTo>
                  <a:pt x="104355" y="131826"/>
                </a:lnTo>
                <a:lnTo>
                  <a:pt x="98374" y="117449"/>
                </a:lnTo>
                <a:lnTo>
                  <a:pt x="98374" y="107861"/>
                </a:lnTo>
                <a:lnTo>
                  <a:pt x="128193" y="74307"/>
                </a:lnTo>
                <a:lnTo>
                  <a:pt x="149072" y="67106"/>
                </a:lnTo>
                <a:lnTo>
                  <a:pt x="166954" y="67106"/>
                </a:lnTo>
                <a:lnTo>
                  <a:pt x="175895" y="69507"/>
                </a:lnTo>
                <a:lnTo>
                  <a:pt x="181864" y="69507"/>
                </a:lnTo>
                <a:lnTo>
                  <a:pt x="187833" y="71907"/>
                </a:lnTo>
                <a:lnTo>
                  <a:pt x="193789" y="76695"/>
                </a:lnTo>
                <a:lnTo>
                  <a:pt x="199758" y="79095"/>
                </a:lnTo>
                <a:lnTo>
                  <a:pt x="211670" y="88684"/>
                </a:lnTo>
                <a:lnTo>
                  <a:pt x="223608" y="7188"/>
                </a:lnTo>
                <a:close/>
              </a:path>
              <a:path w="1234440" h="215900">
                <a:moveTo>
                  <a:pt x="488962" y="213309"/>
                </a:moveTo>
                <a:lnTo>
                  <a:pt x="482257" y="186944"/>
                </a:lnTo>
                <a:lnTo>
                  <a:pt x="469442" y="136613"/>
                </a:lnTo>
                <a:lnTo>
                  <a:pt x="452983" y="71907"/>
                </a:lnTo>
                <a:lnTo>
                  <a:pt x="435292" y="2400"/>
                </a:lnTo>
                <a:lnTo>
                  <a:pt x="375666" y="2400"/>
                </a:lnTo>
                <a:lnTo>
                  <a:pt x="375666" y="136613"/>
                </a:lnTo>
                <a:lnTo>
                  <a:pt x="339877" y="136613"/>
                </a:lnTo>
                <a:lnTo>
                  <a:pt x="369697" y="71907"/>
                </a:lnTo>
                <a:lnTo>
                  <a:pt x="372681" y="71907"/>
                </a:lnTo>
                <a:lnTo>
                  <a:pt x="372681" y="100672"/>
                </a:lnTo>
                <a:lnTo>
                  <a:pt x="375666" y="136613"/>
                </a:lnTo>
                <a:lnTo>
                  <a:pt x="375666" y="2400"/>
                </a:lnTo>
                <a:lnTo>
                  <a:pt x="330936" y="2400"/>
                </a:lnTo>
                <a:lnTo>
                  <a:pt x="196773" y="213309"/>
                </a:lnTo>
                <a:lnTo>
                  <a:pt x="298145" y="213309"/>
                </a:lnTo>
                <a:lnTo>
                  <a:pt x="313055" y="186944"/>
                </a:lnTo>
                <a:lnTo>
                  <a:pt x="384606" y="186944"/>
                </a:lnTo>
                <a:lnTo>
                  <a:pt x="387591" y="213309"/>
                </a:lnTo>
                <a:lnTo>
                  <a:pt x="488962" y="213309"/>
                </a:lnTo>
                <a:close/>
              </a:path>
              <a:path w="1234440" h="215900">
                <a:moveTo>
                  <a:pt x="641019" y="2400"/>
                </a:moveTo>
                <a:lnTo>
                  <a:pt x="545604" y="2400"/>
                </a:lnTo>
                <a:lnTo>
                  <a:pt x="503872" y="213309"/>
                </a:lnTo>
                <a:lnTo>
                  <a:pt x="599274" y="213309"/>
                </a:lnTo>
                <a:lnTo>
                  <a:pt x="641019" y="2400"/>
                </a:lnTo>
                <a:close/>
              </a:path>
              <a:path w="1234440" h="215900">
                <a:moveTo>
                  <a:pt x="1234300" y="213309"/>
                </a:moveTo>
                <a:lnTo>
                  <a:pt x="1227594" y="186944"/>
                </a:lnTo>
                <a:lnTo>
                  <a:pt x="1214793" y="136613"/>
                </a:lnTo>
                <a:lnTo>
                  <a:pt x="1198333" y="71907"/>
                </a:lnTo>
                <a:lnTo>
                  <a:pt x="1180642" y="2400"/>
                </a:lnTo>
                <a:lnTo>
                  <a:pt x="1121029" y="2400"/>
                </a:lnTo>
                <a:lnTo>
                  <a:pt x="1121029" y="136613"/>
                </a:lnTo>
                <a:lnTo>
                  <a:pt x="1082294" y="136613"/>
                </a:lnTo>
                <a:lnTo>
                  <a:pt x="1112062" y="71907"/>
                </a:lnTo>
                <a:lnTo>
                  <a:pt x="1118019" y="71907"/>
                </a:lnTo>
                <a:lnTo>
                  <a:pt x="1118019" y="100672"/>
                </a:lnTo>
                <a:lnTo>
                  <a:pt x="1121029" y="136613"/>
                </a:lnTo>
                <a:lnTo>
                  <a:pt x="1121029" y="2400"/>
                </a:lnTo>
                <a:lnTo>
                  <a:pt x="1076350" y="2400"/>
                </a:lnTo>
                <a:lnTo>
                  <a:pt x="942111" y="213309"/>
                </a:lnTo>
                <a:lnTo>
                  <a:pt x="1043482" y="213309"/>
                </a:lnTo>
                <a:lnTo>
                  <a:pt x="1055471" y="186944"/>
                </a:lnTo>
                <a:lnTo>
                  <a:pt x="1126985" y="186944"/>
                </a:lnTo>
                <a:lnTo>
                  <a:pt x="1132941" y="213309"/>
                </a:lnTo>
                <a:lnTo>
                  <a:pt x="1234300" y="213309"/>
                </a:lnTo>
                <a:close/>
              </a:path>
            </a:pathLst>
          </a:custGeom>
          <a:solidFill>
            <a:srgbClr val="1F1A17"/>
          </a:solidFill>
        </xdr:spPr>
      </xdr:sp>
      <xdr:pic>
        <xdr:nvPicPr>
          <xdr:cNvPr id="10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3131" y="2392"/>
            <a:ext cx="366694" cy="210919"/>
          </a:xfrm>
          <a:prstGeom prst="rect">
            <a:avLst/>
          </a:prstGeom>
        </xdr:spPr>
      </xdr:pic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44894</xdr:colOff>
      <xdr:row>0</xdr:row>
      <xdr:rowOff>18105</xdr:rowOff>
    </xdr:from>
    <xdr:ext cx="1234440" cy="215900"/>
    <xdr:grpSp>
      <xdr:nvGrpSpPr>
        <xdr:cNvPr id="11" name="Group 11"/>
        <xdr:cNvGrpSpPr/>
      </xdr:nvGrpSpPr>
      <xdr:grpSpPr>
        <a:xfrm>
          <a:off x="44894" y="18105"/>
          <a:ext cx="1234440" cy="215900"/>
          <a:chOff x="0" y="0"/>
          <a:chExt cx="1234440" cy="215900"/>
        </a:xfrm>
      </xdr:grpSpPr>
      <xdr:sp macro="" textlink="">
        <xdr:nvSpPr>
          <xdr:cNvPr id="12" name="Shape 12"/>
          <xdr:cNvSpPr/>
        </xdr:nvSpPr>
        <xdr:spPr>
          <a:xfrm>
            <a:off x="0" y="4"/>
            <a:ext cx="1234440" cy="215900"/>
          </a:xfrm>
          <a:custGeom>
            <a:avLst/>
            <a:gdLst/>
            <a:ahLst/>
            <a:cxnLst/>
            <a:rect l="0" t="0" r="0" b="0"/>
            <a:pathLst>
              <a:path w="1234440" h="215900">
                <a:moveTo>
                  <a:pt x="223608" y="7188"/>
                </a:moveTo>
                <a:lnTo>
                  <a:pt x="217639" y="4787"/>
                </a:lnTo>
                <a:lnTo>
                  <a:pt x="208699" y="4787"/>
                </a:lnTo>
                <a:lnTo>
                  <a:pt x="202742" y="2400"/>
                </a:lnTo>
                <a:lnTo>
                  <a:pt x="193789" y="0"/>
                </a:lnTo>
                <a:lnTo>
                  <a:pt x="134162" y="0"/>
                </a:lnTo>
                <a:lnTo>
                  <a:pt x="80492" y="16776"/>
                </a:lnTo>
                <a:lnTo>
                  <a:pt x="38747" y="47929"/>
                </a:lnTo>
                <a:lnTo>
                  <a:pt x="8940" y="86283"/>
                </a:lnTo>
                <a:lnTo>
                  <a:pt x="0" y="131826"/>
                </a:lnTo>
                <a:lnTo>
                  <a:pt x="5956" y="151003"/>
                </a:lnTo>
                <a:lnTo>
                  <a:pt x="26822" y="186944"/>
                </a:lnTo>
                <a:lnTo>
                  <a:pt x="65582" y="208521"/>
                </a:lnTo>
                <a:lnTo>
                  <a:pt x="89446" y="215709"/>
                </a:lnTo>
                <a:lnTo>
                  <a:pt x="149072" y="215709"/>
                </a:lnTo>
                <a:lnTo>
                  <a:pt x="160997" y="213309"/>
                </a:lnTo>
                <a:lnTo>
                  <a:pt x="169938" y="213309"/>
                </a:lnTo>
                <a:lnTo>
                  <a:pt x="178879" y="210921"/>
                </a:lnTo>
                <a:lnTo>
                  <a:pt x="184848" y="208521"/>
                </a:lnTo>
                <a:lnTo>
                  <a:pt x="202742" y="129425"/>
                </a:lnTo>
                <a:lnTo>
                  <a:pt x="196773" y="134226"/>
                </a:lnTo>
                <a:lnTo>
                  <a:pt x="190804" y="136613"/>
                </a:lnTo>
                <a:lnTo>
                  <a:pt x="181864" y="141414"/>
                </a:lnTo>
                <a:lnTo>
                  <a:pt x="175895" y="143814"/>
                </a:lnTo>
                <a:lnTo>
                  <a:pt x="166954" y="146202"/>
                </a:lnTo>
                <a:lnTo>
                  <a:pt x="160997" y="148602"/>
                </a:lnTo>
                <a:lnTo>
                  <a:pt x="134162" y="148602"/>
                </a:lnTo>
                <a:lnTo>
                  <a:pt x="125222" y="146202"/>
                </a:lnTo>
                <a:lnTo>
                  <a:pt x="116268" y="141414"/>
                </a:lnTo>
                <a:lnTo>
                  <a:pt x="104355" y="131826"/>
                </a:lnTo>
                <a:lnTo>
                  <a:pt x="98374" y="117449"/>
                </a:lnTo>
                <a:lnTo>
                  <a:pt x="98374" y="107861"/>
                </a:lnTo>
                <a:lnTo>
                  <a:pt x="128193" y="74307"/>
                </a:lnTo>
                <a:lnTo>
                  <a:pt x="149072" y="67106"/>
                </a:lnTo>
                <a:lnTo>
                  <a:pt x="166954" y="67106"/>
                </a:lnTo>
                <a:lnTo>
                  <a:pt x="175895" y="69507"/>
                </a:lnTo>
                <a:lnTo>
                  <a:pt x="181864" y="69507"/>
                </a:lnTo>
                <a:lnTo>
                  <a:pt x="187833" y="71907"/>
                </a:lnTo>
                <a:lnTo>
                  <a:pt x="193789" y="76695"/>
                </a:lnTo>
                <a:lnTo>
                  <a:pt x="199758" y="79095"/>
                </a:lnTo>
                <a:lnTo>
                  <a:pt x="211670" y="88684"/>
                </a:lnTo>
                <a:lnTo>
                  <a:pt x="223608" y="7188"/>
                </a:lnTo>
                <a:close/>
              </a:path>
              <a:path w="1234440" h="215900">
                <a:moveTo>
                  <a:pt x="488962" y="213309"/>
                </a:moveTo>
                <a:lnTo>
                  <a:pt x="482257" y="186944"/>
                </a:lnTo>
                <a:lnTo>
                  <a:pt x="469442" y="136613"/>
                </a:lnTo>
                <a:lnTo>
                  <a:pt x="452983" y="71907"/>
                </a:lnTo>
                <a:lnTo>
                  <a:pt x="435292" y="2400"/>
                </a:lnTo>
                <a:lnTo>
                  <a:pt x="375666" y="2400"/>
                </a:lnTo>
                <a:lnTo>
                  <a:pt x="375666" y="136613"/>
                </a:lnTo>
                <a:lnTo>
                  <a:pt x="339877" y="136613"/>
                </a:lnTo>
                <a:lnTo>
                  <a:pt x="369697" y="71907"/>
                </a:lnTo>
                <a:lnTo>
                  <a:pt x="372681" y="71907"/>
                </a:lnTo>
                <a:lnTo>
                  <a:pt x="372681" y="100672"/>
                </a:lnTo>
                <a:lnTo>
                  <a:pt x="375666" y="136613"/>
                </a:lnTo>
                <a:lnTo>
                  <a:pt x="375666" y="2400"/>
                </a:lnTo>
                <a:lnTo>
                  <a:pt x="330936" y="2400"/>
                </a:lnTo>
                <a:lnTo>
                  <a:pt x="196773" y="213309"/>
                </a:lnTo>
                <a:lnTo>
                  <a:pt x="298145" y="213309"/>
                </a:lnTo>
                <a:lnTo>
                  <a:pt x="313055" y="186944"/>
                </a:lnTo>
                <a:lnTo>
                  <a:pt x="384606" y="186944"/>
                </a:lnTo>
                <a:lnTo>
                  <a:pt x="387591" y="213309"/>
                </a:lnTo>
                <a:lnTo>
                  <a:pt x="488962" y="213309"/>
                </a:lnTo>
                <a:close/>
              </a:path>
              <a:path w="1234440" h="215900">
                <a:moveTo>
                  <a:pt x="641019" y="2400"/>
                </a:moveTo>
                <a:lnTo>
                  <a:pt x="545604" y="2400"/>
                </a:lnTo>
                <a:lnTo>
                  <a:pt x="503872" y="213309"/>
                </a:lnTo>
                <a:lnTo>
                  <a:pt x="599274" y="213309"/>
                </a:lnTo>
                <a:lnTo>
                  <a:pt x="641019" y="2400"/>
                </a:lnTo>
                <a:close/>
              </a:path>
              <a:path w="1234440" h="215900">
                <a:moveTo>
                  <a:pt x="1234300" y="213309"/>
                </a:moveTo>
                <a:lnTo>
                  <a:pt x="1227594" y="186944"/>
                </a:lnTo>
                <a:lnTo>
                  <a:pt x="1214793" y="136613"/>
                </a:lnTo>
                <a:lnTo>
                  <a:pt x="1198333" y="71907"/>
                </a:lnTo>
                <a:lnTo>
                  <a:pt x="1180642" y="2400"/>
                </a:lnTo>
                <a:lnTo>
                  <a:pt x="1121029" y="2400"/>
                </a:lnTo>
                <a:lnTo>
                  <a:pt x="1121029" y="136613"/>
                </a:lnTo>
                <a:lnTo>
                  <a:pt x="1082294" y="136613"/>
                </a:lnTo>
                <a:lnTo>
                  <a:pt x="1112062" y="71907"/>
                </a:lnTo>
                <a:lnTo>
                  <a:pt x="1118019" y="71907"/>
                </a:lnTo>
                <a:lnTo>
                  <a:pt x="1118019" y="100672"/>
                </a:lnTo>
                <a:lnTo>
                  <a:pt x="1121029" y="136613"/>
                </a:lnTo>
                <a:lnTo>
                  <a:pt x="1121029" y="2400"/>
                </a:lnTo>
                <a:lnTo>
                  <a:pt x="1076350" y="2400"/>
                </a:lnTo>
                <a:lnTo>
                  <a:pt x="942111" y="213309"/>
                </a:lnTo>
                <a:lnTo>
                  <a:pt x="1043482" y="213309"/>
                </a:lnTo>
                <a:lnTo>
                  <a:pt x="1055471" y="186944"/>
                </a:lnTo>
                <a:lnTo>
                  <a:pt x="1126985" y="186944"/>
                </a:lnTo>
                <a:lnTo>
                  <a:pt x="1132941" y="213309"/>
                </a:lnTo>
                <a:lnTo>
                  <a:pt x="1234300" y="213309"/>
                </a:lnTo>
                <a:close/>
              </a:path>
            </a:pathLst>
          </a:custGeom>
          <a:solidFill>
            <a:srgbClr val="1F1A17"/>
          </a:solidFill>
        </xdr:spPr>
      </xdr:sp>
      <xdr:pic>
        <xdr:nvPicPr>
          <xdr:cNvPr id="13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3131" y="2392"/>
            <a:ext cx="366694" cy="210919"/>
          </a:xfrm>
          <a:prstGeom prst="rect">
            <a:avLst/>
          </a:prstGeom>
        </xdr:spPr>
      </xdr:pic>
    </xdr:grp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44894</xdr:colOff>
      <xdr:row>0</xdr:row>
      <xdr:rowOff>18105</xdr:rowOff>
    </xdr:from>
    <xdr:ext cx="1234440" cy="215900"/>
    <xdr:grpSp>
      <xdr:nvGrpSpPr>
        <xdr:cNvPr id="14" name="Group 14"/>
        <xdr:cNvGrpSpPr/>
      </xdr:nvGrpSpPr>
      <xdr:grpSpPr>
        <a:xfrm>
          <a:off x="44894" y="18105"/>
          <a:ext cx="1234440" cy="215900"/>
          <a:chOff x="0" y="0"/>
          <a:chExt cx="1234440" cy="215900"/>
        </a:xfrm>
      </xdr:grpSpPr>
      <xdr:sp macro="" textlink="">
        <xdr:nvSpPr>
          <xdr:cNvPr id="15" name="Shape 15"/>
          <xdr:cNvSpPr/>
        </xdr:nvSpPr>
        <xdr:spPr>
          <a:xfrm>
            <a:off x="0" y="4"/>
            <a:ext cx="1234440" cy="215900"/>
          </a:xfrm>
          <a:custGeom>
            <a:avLst/>
            <a:gdLst/>
            <a:ahLst/>
            <a:cxnLst/>
            <a:rect l="0" t="0" r="0" b="0"/>
            <a:pathLst>
              <a:path w="1234440" h="215900">
                <a:moveTo>
                  <a:pt x="223608" y="7188"/>
                </a:moveTo>
                <a:lnTo>
                  <a:pt x="217639" y="4787"/>
                </a:lnTo>
                <a:lnTo>
                  <a:pt x="208699" y="4787"/>
                </a:lnTo>
                <a:lnTo>
                  <a:pt x="202742" y="2400"/>
                </a:lnTo>
                <a:lnTo>
                  <a:pt x="193789" y="0"/>
                </a:lnTo>
                <a:lnTo>
                  <a:pt x="134162" y="0"/>
                </a:lnTo>
                <a:lnTo>
                  <a:pt x="80492" y="16776"/>
                </a:lnTo>
                <a:lnTo>
                  <a:pt x="38747" y="47929"/>
                </a:lnTo>
                <a:lnTo>
                  <a:pt x="8940" y="86283"/>
                </a:lnTo>
                <a:lnTo>
                  <a:pt x="0" y="131826"/>
                </a:lnTo>
                <a:lnTo>
                  <a:pt x="5956" y="151003"/>
                </a:lnTo>
                <a:lnTo>
                  <a:pt x="26822" y="186944"/>
                </a:lnTo>
                <a:lnTo>
                  <a:pt x="65582" y="208521"/>
                </a:lnTo>
                <a:lnTo>
                  <a:pt x="89446" y="215709"/>
                </a:lnTo>
                <a:lnTo>
                  <a:pt x="149072" y="215709"/>
                </a:lnTo>
                <a:lnTo>
                  <a:pt x="160997" y="213309"/>
                </a:lnTo>
                <a:lnTo>
                  <a:pt x="169938" y="213309"/>
                </a:lnTo>
                <a:lnTo>
                  <a:pt x="178879" y="210921"/>
                </a:lnTo>
                <a:lnTo>
                  <a:pt x="184848" y="208521"/>
                </a:lnTo>
                <a:lnTo>
                  <a:pt x="202742" y="129425"/>
                </a:lnTo>
                <a:lnTo>
                  <a:pt x="196773" y="134226"/>
                </a:lnTo>
                <a:lnTo>
                  <a:pt x="190804" y="136613"/>
                </a:lnTo>
                <a:lnTo>
                  <a:pt x="181864" y="141414"/>
                </a:lnTo>
                <a:lnTo>
                  <a:pt x="175895" y="143814"/>
                </a:lnTo>
                <a:lnTo>
                  <a:pt x="166954" y="146202"/>
                </a:lnTo>
                <a:lnTo>
                  <a:pt x="160997" y="148602"/>
                </a:lnTo>
                <a:lnTo>
                  <a:pt x="134162" y="148602"/>
                </a:lnTo>
                <a:lnTo>
                  <a:pt x="125222" y="146202"/>
                </a:lnTo>
                <a:lnTo>
                  <a:pt x="116268" y="141414"/>
                </a:lnTo>
                <a:lnTo>
                  <a:pt x="104355" y="131826"/>
                </a:lnTo>
                <a:lnTo>
                  <a:pt x="98374" y="117449"/>
                </a:lnTo>
                <a:lnTo>
                  <a:pt x="98374" y="107861"/>
                </a:lnTo>
                <a:lnTo>
                  <a:pt x="128193" y="74307"/>
                </a:lnTo>
                <a:lnTo>
                  <a:pt x="149072" y="67106"/>
                </a:lnTo>
                <a:lnTo>
                  <a:pt x="166954" y="67106"/>
                </a:lnTo>
                <a:lnTo>
                  <a:pt x="175895" y="69507"/>
                </a:lnTo>
                <a:lnTo>
                  <a:pt x="181864" y="69507"/>
                </a:lnTo>
                <a:lnTo>
                  <a:pt x="187833" y="71907"/>
                </a:lnTo>
                <a:lnTo>
                  <a:pt x="193789" y="76695"/>
                </a:lnTo>
                <a:lnTo>
                  <a:pt x="199758" y="79095"/>
                </a:lnTo>
                <a:lnTo>
                  <a:pt x="211670" y="88684"/>
                </a:lnTo>
                <a:lnTo>
                  <a:pt x="223608" y="7188"/>
                </a:lnTo>
                <a:close/>
              </a:path>
              <a:path w="1234440" h="215900">
                <a:moveTo>
                  <a:pt x="488962" y="213309"/>
                </a:moveTo>
                <a:lnTo>
                  <a:pt x="482257" y="186944"/>
                </a:lnTo>
                <a:lnTo>
                  <a:pt x="469442" y="136613"/>
                </a:lnTo>
                <a:lnTo>
                  <a:pt x="452983" y="71907"/>
                </a:lnTo>
                <a:lnTo>
                  <a:pt x="435292" y="2400"/>
                </a:lnTo>
                <a:lnTo>
                  <a:pt x="375666" y="2400"/>
                </a:lnTo>
                <a:lnTo>
                  <a:pt x="375666" y="136613"/>
                </a:lnTo>
                <a:lnTo>
                  <a:pt x="339877" y="136613"/>
                </a:lnTo>
                <a:lnTo>
                  <a:pt x="369697" y="71907"/>
                </a:lnTo>
                <a:lnTo>
                  <a:pt x="372681" y="71907"/>
                </a:lnTo>
                <a:lnTo>
                  <a:pt x="372681" y="100672"/>
                </a:lnTo>
                <a:lnTo>
                  <a:pt x="375666" y="136613"/>
                </a:lnTo>
                <a:lnTo>
                  <a:pt x="375666" y="2400"/>
                </a:lnTo>
                <a:lnTo>
                  <a:pt x="330936" y="2400"/>
                </a:lnTo>
                <a:lnTo>
                  <a:pt x="196773" y="213309"/>
                </a:lnTo>
                <a:lnTo>
                  <a:pt x="298145" y="213309"/>
                </a:lnTo>
                <a:lnTo>
                  <a:pt x="313055" y="186944"/>
                </a:lnTo>
                <a:lnTo>
                  <a:pt x="384606" y="186944"/>
                </a:lnTo>
                <a:lnTo>
                  <a:pt x="387591" y="213309"/>
                </a:lnTo>
                <a:lnTo>
                  <a:pt x="488962" y="213309"/>
                </a:lnTo>
                <a:close/>
              </a:path>
              <a:path w="1234440" h="215900">
                <a:moveTo>
                  <a:pt x="641019" y="2400"/>
                </a:moveTo>
                <a:lnTo>
                  <a:pt x="545604" y="2400"/>
                </a:lnTo>
                <a:lnTo>
                  <a:pt x="503872" y="213309"/>
                </a:lnTo>
                <a:lnTo>
                  <a:pt x="599274" y="213309"/>
                </a:lnTo>
                <a:lnTo>
                  <a:pt x="641019" y="2400"/>
                </a:lnTo>
                <a:close/>
              </a:path>
              <a:path w="1234440" h="215900">
                <a:moveTo>
                  <a:pt x="1234300" y="213309"/>
                </a:moveTo>
                <a:lnTo>
                  <a:pt x="1227594" y="186944"/>
                </a:lnTo>
                <a:lnTo>
                  <a:pt x="1214793" y="136613"/>
                </a:lnTo>
                <a:lnTo>
                  <a:pt x="1198333" y="71907"/>
                </a:lnTo>
                <a:lnTo>
                  <a:pt x="1180642" y="2400"/>
                </a:lnTo>
                <a:lnTo>
                  <a:pt x="1121029" y="2400"/>
                </a:lnTo>
                <a:lnTo>
                  <a:pt x="1121029" y="136613"/>
                </a:lnTo>
                <a:lnTo>
                  <a:pt x="1082294" y="136613"/>
                </a:lnTo>
                <a:lnTo>
                  <a:pt x="1112062" y="71907"/>
                </a:lnTo>
                <a:lnTo>
                  <a:pt x="1118019" y="71907"/>
                </a:lnTo>
                <a:lnTo>
                  <a:pt x="1118019" y="100672"/>
                </a:lnTo>
                <a:lnTo>
                  <a:pt x="1121029" y="136613"/>
                </a:lnTo>
                <a:lnTo>
                  <a:pt x="1121029" y="2400"/>
                </a:lnTo>
                <a:lnTo>
                  <a:pt x="1076350" y="2400"/>
                </a:lnTo>
                <a:lnTo>
                  <a:pt x="942111" y="213309"/>
                </a:lnTo>
                <a:lnTo>
                  <a:pt x="1043482" y="213309"/>
                </a:lnTo>
                <a:lnTo>
                  <a:pt x="1055471" y="186944"/>
                </a:lnTo>
                <a:lnTo>
                  <a:pt x="1126985" y="186944"/>
                </a:lnTo>
                <a:lnTo>
                  <a:pt x="1132941" y="213309"/>
                </a:lnTo>
                <a:lnTo>
                  <a:pt x="1234300" y="213309"/>
                </a:lnTo>
                <a:close/>
              </a:path>
            </a:pathLst>
          </a:custGeom>
          <a:solidFill>
            <a:srgbClr val="1F1A17"/>
          </a:solidFill>
        </xdr:spPr>
      </xdr:sp>
      <xdr:pic>
        <xdr:nvPicPr>
          <xdr:cNvPr id="16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3131" y="2392"/>
            <a:ext cx="366694" cy="210919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view="pageBreakPreview" topLeftCell="A64" zoomScale="115" zoomScaleNormal="120" zoomScaleSheetLayoutView="115" workbookViewId="0">
      <selection activeCell="G70" sqref="G70"/>
    </sheetView>
  </sheetViews>
  <sheetFormatPr defaultRowHeight="12.75" x14ac:dyDescent="0.2"/>
  <cols>
    <col min="1" max="1" width="10.83203125" style="65" customWidth="1"/>
    <col min="2" max="2" width="15" style="65" customWidth="1"/>
    <col min="3" max="3" width="13.33203125" style="65" customWidth="1"/>
    <col min="4" max="4" width="56.6640625" style="65" customWidth="1"/>
    <col min="5" max="5" width="11.1640625" style="65" customWidth="1"/>
    <col min="6" max="6" width="15.1640625" style="65" bestFit="1" customWidth="1"/>
    <col min="7" max="7" width="21.6640625" style="65" customWidth="1"/>
    <col min="8" max="8" width="20" style="65" bestFit="1" customWidth="1"/>
    <col min="9" max="16384" width="9.33203125" style="65"/>
  </cols>
  <sheetData>
    <row r="1" spans="1:8" x14ac:dyDescent="0.2">
      <c r="A1" s="131"/>
      <c r="B1" s="131"/>
      <c r="C1" s="132"/>
      <c r="D1" s="132"/>
      <c r="E1" s="132"/>
      <c r="F1" s="132"/>
      <c r="G1" s="132"/>
      <c r="H1" s="132"/>
    </row>
    <row r="2" spans="1:8" x14ac:dyDescent="0.2">
      <c r="A2" s="131"/>
      <c r="B2" s="131"/>
      <c r="C2" s="133"/>
      <c r="D2" s="133"/>
      <c r="E2" s="133"/>
      <c r="F2" s="133"/>
      <c r="G2" s="133"/>
      <c r="H2" s="133"/>
    </row>
    <row r="3" spans="1:8" x14ac:dyDescent="0.2">
      <c r="A3" s="131"/>
      <c r="B3" s="131"/>
      <c r="C3" s="133"/>
      <c r="D3" s="133"/>
      <c r="E3" s="133"/>
      <c r="F3" s="133"/>
      <c r="G3" s="133"/>
      <c r="H3" s="133"/>
    </row>
    <row r="4" spans="1:8" x14ac:dyDescent="0.2">
      <c r="A4" s="131"/>
      <c r="B4" s="131"/>
      <c r="C4" s="133"/>
      <c r="D4" s="133"/>
      <c r="E4" s="133"/>
      <c r="F4" s="133"/>
      <c r="G4" s="133"/>
      <c r="H4" s="133"/>
    </row>
    <row r="5" spans="1:8" x14ac:dyDescent="0.2">
      <c r="A5" s="131"/>
      <c r="B5" s="131"/>
      <c r="C5" s="133"/>
      <c r="D5" s="133"/>
      <c r="E5" s="133"/>
      <c r="F5" s="133"/>
      <c r="G5" s="133"/>
      <c r="H5" s="133"/>
    </row>
    <row r="6" spans="1:8" x14ac:dyDescent="0.2">
      <c r="A6" s="131"/>
      <c r="B6" s="131"/>
      <c r="C6" s="66"/>
      <c r="D6" s="66"/>
      <c r="E6" s="66"/>
      <c r="F6" s="66"/>
      <c r="G6" s="66"/>
      <c r="H6" s="66"/>
    </row>
    <row r="7" spans="1:8" x14ac:dyDescent="0.2">
      <c r="A7" s="131"/>
      <c r="B7" s="131"/>
      <c r="C7" s="111" t="s">
        <v>205</v>
      </c>
      <c r="D7" s="112"/>
      <c r="E7" s="112"/>
      <c r="F7" s="112"/>
      <c r="G7" s="112"/>
      <c r="H7" s="113"/>
    </row>
    <row r="8" spans="1:8" x14ac:dyDescent="0.2">
      <c r="A8" s="131"/>
      <c r="B8" s="131"/>
      <c r="C8" s="111" t="s">
        <v>206</v>
      </c>
      <c r="D8" s="112"/>
      <c r="E8" s="112"/>
      <c r="F8" s="112"/>
      <c r="G8" s="112"/>
      <c r="H8" s="113"/>
    </row>
    <row r="9" spans="1:8" x14ac:dyDescent="0.2">
      <c r="A9" s="131"/>
      <c r="B9" s="131"/>
      <c r="C9" s="111" t="s">
        <v>207</v>
      </c>
      <c r="D9" s="112"/>
      <c r="E9" s="112"/>
      <c r="F9" s="112"/>
      <c r="G9" s="112"/>
      <c r="H9" s="113"/>
    </row>
    <row r="10" spans="1:8" x14ac:dyDescent="0.2">
      <c r="A10" s="131"/>
      <c r="B10" s="131"/>
      <c r="C10" s="114" t="s">
        <v>208</v>
      </c>
      <c r="D10" s="115"/>
      <c r="E10" s="115"/>
      <c r="F10" s="115"/>
      <c r="G10" s="115"/>
      <c r="H10" s="116"/>
    </row>
    <row r="11" spans="1:8" ht="18.75" x14ac:dyDescent="0.2">
      <c r="A11" s="134" t="s">
        <v>209</v>
      </c>
      <c r="B11" s="135"/>
      <c r="C11" s="135"/>
      <c r="D11" s="135"/>
      <c r="E11" s="135"/>
      <c r="F11" s="135"/>
      <c r="G11" s="135"/>
      <c r="H11" s="136"/>
    </row>
    <row r="12" spans="1:8" ht="18.75" x14ac:dyDescent="0.2">
      <c r="A12" s="134" t="s">
        <v>225</v>
      </c>
      <c r="B12" s="135"/>
      <c r="C12" s="135"/>
      <c r="D12" s="135"/>
      <c r="E12" s="135"/>
      <c r="F12" s="135"/>
      <c r="G12" s="135"/>
      <c r="H12" s="136"/>
    </row>
    <row r="13" spans="1:8" ht="18.75" x14ac:dyDescent="0.2">
      <c r="A13" s="137" t="s">
        <v>210</v>
      </c>
      <c r="B13" s="138"/>
      <c r="C13" s="138"/>
      <c r="D13" s="138"/>
      <c r="E13" s="138"/>
      <c r="F13" s="138"/>
      <c r="G13" s="138"/>
      <c r="H13" s="139"/>
    </row>
    <row r="14" spans="1:8" x14ac:dyDescent="0.2">
      <c r="A14" s="66"/>
      <c r="B14" s="66"/>
      <c r="C14" s="66"/>
      <c r="D14" s="66"/>
      <c r="E14" s="66"/>
      <c r="F14" s="66"/>
      <c r="G14" s="66"/>
      <c r="H14" s="66"/>
    </row>
    <row r="15" spans="1:8" ht="22.7" customHeight="1" x14ac:dyDescent="0.2">
      <c r="A15" s="88" t="s">
        <v>171</v>
      </c>
      <c r="B15" s="88" t="s">
        <v>172</v>
      </c>
      <c r="C15" s="89" t="s">
        <v>173</v>
      </c>
      <c r="D15" s="88" t="s">
        <v>174</v>
      </c>
      <c r="E15" s="88" t="s">
        <v>175</v>
      </c>
      <c r="F15" s="89" t="s">
        <v>176</v>
      </c>
      <c r="G15" s="89" t="s">
        <v>177</v>
      </c>
      <c r="H15" s="89" t="s">
        <v>178</v>
      </c>
    </row>
    <row r="16" spans="1:8" x14ac:dyDescent="0.2">
      <c r="A16" s="129" t="s">
        <v>231</v>
      </c>
      <c r="B16" s="130"/>
      <c r="C16" s="130"/>
      <c r="D16" s="130"/>
      <c r="E16" s="90"/>
      <c r="F16" s="90"/>
      <c r="G16" s="90"/>
      <c r="H16" s="91">
        <f>H17</f>
        <v>0</v>
      </c>
    </row>
    <row r="17" spans="1:8" x14ac:dyDescent="0.2">
      <c r="A17" s="92" t="s">
        <v>282</v>
      </c>
      <c r="B17" s="93"/>
      <c r="C17" s="94"/>
      <c r="D17" s="95" t="s">
        <v>232</v>
      </c>
      <c r="E17" s="93"/>
      <c r="F17" s="94"/>
      <c r="G17" s="96" t="s">
        <v>179</v>
      </c>
      <c r="H17" s="97">
        <f>H18+H21+H24+H35+H38+H40+H45+H50+H62+H66</f>
        <v>0</v>
      </c>
    </row>
    <row r="18" spans="1:8" x14ac:dyDescent="0.2">
      <c r="A18" s="98" t="s">
        <v>180</v>
      </c>
      <c r="B18" s="99"/>
      <c r="C18" s="99"/>
      <c r="D18" s="98" t="s">
        <v>233</v>
      </c>
      <c r="E18" s="99"/>
      <c r="F18" s="99"/>
      <c r="G18" s="100" t="s">
        <v>179</v>
      </c>
      <c r="H18" s="101">
        <f>SUM(H19:H20)</f>
        <v>0</v>
      </c>
    </row>
    <row r="19" spans="1:8" ht="25.5" x14ac:dyDescent="0.2">
      <c r="A19" s="102" t="s">
        <v>285</v>
      </c>
      <c r="B19" s="103" t="s">
        <v>181</v>
      </c>
      <c r="C19" s="204" t="s">
        <v>281</v>
      </c>
      <c r="D19" s="107" t="s">
        <v>182</v>
      </c>
      <c r="E19" s="105" t="s">
        <v>183</v>
      </c>
      <c r="F19" s="127">
        <v>3</v>
      </c>
      <c r="G19" s="117">
        <v>0</v>
      </c>
      <c r="H19" s="106">
        <f>TRUNC(F19*G19,3)</f>
        <v>0</v>
      </c>
    </row>
    <row r="20" spans="1:8" ht="38.25" x14ac:dyDescent="0.2">
      <c r="A20" s="102" t="s">
        <v>284</v>
      </c>
      <c r="B20" s="103" t="s">
        <v>228</v>
      </c>
      <c r="C20" s="204" t="s">
        <v>227</v>
      </c>
      <c r="D20" s="107" t="s">
        <v>226</v>
      </c>
      <c r="E20" s="105" t="s">
        <v>229</v>
      </c>
      <c r="F20" s="126">
        <v>3</v>
      </c>
      <c r="G20" s="117">
        <v>0</v>
      </c>
      <c r="H20" s="106">
        <f>TRUNC(F20*G20,3)</f>
        <v>0</v>
      </c>
    </row>
    <row r="21" spans="1:8" x14ac:dyDescent="0.2">
      <c r="A21" s="108" t="s">
        <v>184</v>
      </c>
      <c r="B21" s="99"/>
      <c r="C21" s="205"/>
      <c r="D21" s="108" t="s">
        <v>234</v>
      </c>
      <c r="E21" s="99"/>
      <c r="F21" s="207"/>
      <c r="G21" s="109" t="s">
        <v>179</v>
      </c>
      <c r="H21" s="101">
        <f>SUM(H22:H23)</f>
        <v>0</v>
      </c>
    </row>
    <row r="22" spans="1:8" ht="51" x14ac:dyDescent="0.2">
      <c r="A22" s="102" t="s">
        <v>283</v>
      </c>
      <c r="B22" s="103" t="s">
        <v>185</v>
      </c>
      <c r="C22" s="204">
        <v>96386</v>
      </c>
      <c r="D22" s="104" t="s">
        <v>244</v>
      </c>
      <c r="E22" s="105" t="s">
        <v>187</v>
      </c>
      <c r="F22" s="126">
        <v>282.56</v>
      </c>
      <c r="G22" s="117">
        <v>0</v>
      </c>
      <c r="H22" s="106">
        <f>TRUNC(F22*G22,3)</f>
        <v>0</v>
      </c>
    </row>
    <row r="23" spans="1:8" ht="63.75" x14ac:dyDescent="0.2">
      <c r="A23" s="102" t="s">
        <v>286</v>
      </c>
      <c r="B23" s="103" t="s">
        <v>185</v>
      </c>
      <c r="C23" s="204">
        <v>101135</v>
      </c>
      <c r="D23" s="104" t="s">
        <v>230</v>
      </c>
      <c r="E23" s="105" t="s">
        <v>187</v>
      </c>
      <c r="F23" s="126">
        <v>1711.07</v>
      </c>
      <c r="G23" s="117">
        <v>0</v>
      </c>
      <c r="H23" s="106">
        <f t="shared" ref="H23" si="0">TRUNC(F23*G23,3)</f>
        <v>0</v>
      </c>
    </row>
    <row r="24" spans="1:8" x14ac:dyDescent="0.2">
      <c r="A24" s="108" t="s">
        <v>189</v>
      </c>
      <c r="B24" s="99"/>
      <c r="C24" s="205"/>
      <c r="D24" s="108" t="s">
        <v>235</v>
      </c>
      <c r="E24" s="99"/>
      <c r="F24" s="206"/>
      <c r="G24" s="109" t="s">
        <v>179</v>
      </c>
      <c r="H24" s="101">
        <f>SUM(H25:H34)</f>
        <v>0</v>
      </c>
    </row>
    <row r="25" spans="1:8" ht="38.25" x14ac:dyDescent="0.2">
      <c r="A25" s="102" t="s">
        <v>291</v>
      </c>
      <c r="B25" s="103" t="s">
        <v>185</v>
      </c>
      <c r="C25" s="204">
        <v>100577</v>
      </c>
      <c r="D25" s="104" t="s">
        <v>236</v>
      </c>
      <c r="E25" s="105" t="s">
        <v>186</v>
      </c>
      <c r="F25" s="126">
        <v>9472.68</v>
      </c>
      <c r="G25" s="117">
        <v>0</v>
      </c>
      <c r="H25" s="106">
        <f>TRUNC(F25*G25,3)</f>
        <v>0</v>
      </c>
    </row>
    <row r="26" spans="1:8" ht="63.75" x14ac:dyDescent="0.2">
      <c r="A26" s="102" t="s">
        <v>287</v>
      </c>
      <c r="B26" s="103" t="s">
        <v>185</v>
      </c>
      <c r="C26" s="204">
        <v>100564</v>
      </c>
      <c r="D26" s="104" t="s">
        <v>237</v>
      </c>
      <c r="E26" s="105" t="s">
        <v>187</v>
      </c>
      <c r="F26" s="127">
        <v>1420.9</v>
      </c>
      <c r="G26" s="117">
        <v>0</v>
      </c>
      <c r="H26" s="106">
        <f>TRUNC(F26*G26,3)</f>
        <v>0</v>
      </c>
    </row>
    <row r="27" spans="1:8" ht="25.5" x14ac:dyDescent="0.2">
      <c r="A27" s="102" t="s">
        <v>290</v>
      </c>
      <c r="B27" s="103" t="s">
        <v>185</v>
      </c>
      <c r="C27" s="204">
        <v>96401</v>
      </c>
      <c r="D27" s="104" t="s">
        <v>201</v>
      </c>
      <c r="E27" s="105" t="s">
        <v>186</v>
      </c>
      <c r="F27" s="127">
        <v>9472.68</v>
      </c>
      <c r="G27" s="117">
        <v>0</v>
      </c>
      <c r="H27" s="106">
        <f t="shared" ref="H26:H70" si="1">TRUNC(F27*G27,3)</f>
        <v>0</v>
      </c>
    </row>
    <row r="28" spans="1:8" ht="25.5" x14ac:dyDescent="0.2">
      <c r="A28" s="102" t="s">
        <v>289</v>
      </c>
      <c r="B28" s="103" t="s">
        <v>185</v>
      </c>
      <c r="C28" s="204">
        <v>96402</v>
      </c>
      <c r="D28" s="104" t="s">
        <v>239</v>
      </c>
      <c r="E28" s="105" t="s">
        <v>186</v>
      </c>
      <c r="F28" s="127">
        <v>9472.68</v>
      </c>
      <c r="G28" s="117">
        <v>0</v>
      </c>
      <c r="H28" s="106">
        <f t="shared" ref="H28:H34" si="2">TRUNC(F28*G28,3)</f>
        <v>0</v>
      </c>
    </row>
    <row r="29" spans="1:8" ht="38.25" x14ac:dyDescent="0.2">
      <c r="A29" s="102" t="s">
        <v>288</v>
      </c>
      <c r="B29" s="103" t="s">
        <v>185</v>
      </c>
      <c r="C29" s="204">
        <v>95995</v>
      </c>
      <c r="D29" s="104" t="s">
        <v>240</v>
      </c>
      <c r="E29" s="105" t="s">
        <v>187</v>
      </c>
      <c r="F29" s="127">
        <v>331.55</v>
      </c>
      <c r="G29" s="117">
        <v>0</v>
      </c>
      <c r="H29" s="106">
        <f t="shared" si="2"/>
        <v>0</v>
      </c>
    </row>
    <row r="30" spans="1:8" ht="51" x14ac:dyDescent="0.2">
      <c r="A30" s="102" t="s">
        <v>292</v>
      </c>
      <c r="B30" s="103" t="s">
        <v>185</v>
      </c>
      <c r="C30" s="204">
        <v>93590</v>
      </c>
      <c r="D30" s="104" t="s">
        <v>243</v>
      </c>
      <c r="E30" s="105" t="s">
        <v>188</v>
      </c>
      <c r="F30" s="127">
        <v>13427.53</v>
      </c>
      <c r="G30" s="117">
        <v>0</v>
      </c>
      <c r="H30" s="106">
        <f t="shared" si="2"/>
        <v>0</v>
      </c>
    </row>
    <row r="31" spans="1:8" ht="63.75" x14ac:dyDescent="0.2">
      <c r="A31" s="102" t="s">
        <v>293</v>
      </c>
      <c r="B31" s="103" t="s">
        <v>185</v>
      </c>
      <c r="C31" s="204">
        <v>94268</v>
      </c>
      <c r="D31" s="104" t="s">
        <v>241</v>
      </c>
      <c r="E31" s="105" t="s">
        <v>191</v>
      </c>
      <c r="F31" s="127">
        <v>117.11</v>
      </c>
      <c r="G31" s="117">
        <v>0</v>
      </c>
      <c r="H31" s="106">
        <f t="shared" si="2"/>
        <v>0</v>
      </c>
    </row>
    <row r="32" spans="1:8" ht="63.75" x14ac:dyDescent="0.2">
      <c r="A32" s="102" t="s">
        <v>294</v>
      </c>
      <c r="B32" s="103" t="s">
        <v>185</v>
      </c>
      <c r="C32" s="204">
        <v>94267</v>
      </c>
      <c r="D32" s="104" t="s">
        <v>242</v>
      </c>
      <c r="E32" s="105" t="s">
        <v>191</v>
      </c>
      <c r="F32" s="127">
        <v>1223.56</v>
      </c>
      <c r="G32" s="117">
        <v>0</v>
      </c>
      <c r="H32" s="106">
        <f t="shared" si="2"/>
        <v>0</v>
      </c>
    </row>
    <row r="33" spans="1:8" ht="38.25" x14ac:dyDescent="0.2">
      <c r="A33" s="102" t="s">
        <v>295</v>
      </c>
      <c r="B33" s="103" t="s">
        <v>185</v>
      </c>
      <c r="C33" s="204">
        <v>94263</v>
      </c>
      <c r="D33" s="104" t="s">
        <v>245</v>
      </c>
      <c r="E33" s="105" t="s">
        <v>191</v>
      </c>
      <c r="F33" s="127">
        <v>6</v>
      </c>
      <c r="G33" s="117">
        <v>0</v>
      </c>
      <c r="H33" s="106">
        <f t="shared" si="2"/>
        <v>0</v>
      </c>
    </row>
    <row r="34" spans="1:8" ht="38.25" x14ac:dyDescent="0.2">
      <c r="A34" s="102" t="s">
        <v>296</v>
      </c>
      <c r="B34" s="103" t="s">
        <v>185</v>
      </c>
      <c r="C34" s="204">
        <v>94293</v>
      </c>
      <c r="D34" s="104" t="s">
        <v>246</v>
      </c>
      <c r="E34" s="105" t="s">
        <v>191</v>
      </c>
      <c r="F34" s="127">
        <v>92.45</v>
      </c>
      <c r="G34" s="117">
        <v>0</v>
      </c>
      <c r="H34" s="106">
        <f t="shared" si="2"/>
        <v>0</v>
      </c>
    </row>
    <row r="35" spans="1:8" x14ac:dyDescent="0.2">
      <c r="A35" s="108" t="s">
        <v>190</v>
      </c>
      <c r="B35" s="99"/>
      <c r="C35" s="205"/>
      <c r="D35" s="108" t="s">
        <v>249</v>
      </c>
      <c r="E35" s="99"/>
      <c r="F35" s="207"/>
      <c r="G35" s="109" t="s">
        <v>179</v>
      </c>
      <c r="H35" s="101">
        <f>SUM(H36:H37)</f>
        <v>0</v>
      </c>
    </row>
    <row r="36" spans="1:8" ht="38.25" x14ac:dyDescent="0.2">
      <c r="A36" s="102" t="s">
        <v>297</v>
      </c>
      <c r="B36" s="103" t="s">
        <v>185</v>
      </c>
      <c r="C36" s="204">
        <v>96622</v>
      </c>
      <c r="D36" s="104" t="s">
        <v>247</v>
      </c>
      <c r="E36" s="105" t="s">
        <v>187</v>
      </c>
      <c r="F36" s="127">
        <v>156.94</v>
      </c>
      <c r="G36" s="117">
        <v>0</v>
      </c>
      <c r="H36" s="106">
        <f t="shared" si="1"/>
        <v>0</v>
      </c>
    </row>
    <row r="37" spans="1:8" ht="89.25" x14ac:dyDescent="0.2">
      <c r="A37" s="102" t="s">
        <v>298</v>
      </c>
      <c r="B37" s="103" t="s">
        <v>185</v>
      </c>
      <c r="C37" s="204">
        <v>94993</v>
      </c>
      <c r="D37" s="104" t="s">
        <v>248</v>
      </c>
      <c r="E37" s="105" t="s">
        <v>186</v>
      </c>
      <c r="F37" s="126">
        <v>3138.72</v>
      </c>
      <c r="G37" s="117">
        <v>0</v>
      </c>
      <c r="H37" s="106">
        <f t="shared" si="1"/>
        <v>0</v>
      </c>
    </row>
    <row r="38" spans="1:8" x14ac:dyDescent="0.2">
      <c r="A38" s="108" t="s">
        <v>192</v>
      </c>
      <c r="B38" s="99"/>
      <c r="C38" s="205"/>
      <c r="D38" s="108" t="s">
        <v>250</v>
      </c>
      <c r="E38" s="99"/>
      <c r="F38" s="206"/>
      <c r="G38" s="109"/>
      <c r="H38" s="101">
        <f>SUM(H39:H39)</f>
        <v>0</v>
      </c>
    </row>
    <row r="39" spans="1:8" x14ac:dyDescent="0.2">
      <c r="A39" s="102" t="s">
        <v>299</v>
      </c>
      <c r="B39" s="103" t="s">
        <v>185</v>
      </c>
      <c r="C39" s="204">
        <v>98504</v>
      </c>
      <c r="D39" s="104" t="s">
        <v>199</v>
      </c>
      <c r="E39" s="105" t="s">
        <v>186</v>
      </c>
      <c r="F39" s="126">
        <v>447.01</v>
      </c>
      <c r="G39" s="117">
        <v>0</v>
      </c>
      <c r="H39" s="106">
        <f t="shared" si="1"/>
        <v>0</v>
      </c>
    </row>
    <row r="40" spans="1:8" x14ac:dyDescent="0.2">
      <c r="A40" s="108" t="s">
        <v>193</v>
      </c>
      <c r="B40" s="99"/>
      <c r="C40" s="205"/>
      <c r="D40" s="108" t="s">
        <v>251</v>
      </c>
      <c r="E40" s="99"/>
      <c r="F40" s="207"/>
      <c r="G40" s="109" t="s">
        <v>179</v>
      </c>
      <c r="H40" s="101">
        <f>SUM(H41:H44)</f>
        <v>0</v>
      </c>
    </row>
    <row r="41" spans="1:8" ht="25.5" x14ac:dyDescent="0.2">
      <c r="A41" s="102" t="s">
        <v>300</v>
      </c>
      <c r="B41" s="103" t="s">
        <v>185</v>
      </c>
      <c r="C41" s="204">
        <v>84665</v>
      </c>
      <c r="D41" s="104" t="s">
        <v>253</v>
      </c>
      <c r="E41" s="105" t="s">
        <v>186</v>
      </c>
      <c r="F41" s="126">
        <v>66</v>
      </c>
      <c r="G41" s="117">
        <v>0</v>
      </c>
      <c r="H41" s="106">
        <f t="shared" si="1"/>
        <v>0</v>
      </c>
    </row>
    <row r="42" spans="1:8" ht="25.5" x14ac:dyDescent="0.2">
      <c r="A42" s="102" t="s">
        <v>301</v>
      </c>
      <c r="B42" s="103" t="s">
        <v>228</v>
      </c>
      <c r="C42" s="204" t="s">
        <v>276</v>
      </c>
      <c r="D42" s="104" t="s">
        <v>254</v>
      </c>
      <c r="E42" s="105" t="s">
        <v>186</v>
      </c>
      <c r="F42" s="126">
        <v>34.01</v>
      </c>
      <c r="G42" s="117">
        <v>0</v>
      </c>
      <c r="H42" s="106">
        <f t="shared" si="1"/>
        <v>0</v>
      </c>
    </row>
    <row r="43" spans="1:8" x14ac:dyDescent="0.2">
      <c r="A43" s="102" t="s">
        <v>302</v>
      </c>
      <c r="B43" s="103" t="s">
        <v>185</v>
      </c>
      <c r="C43" s="204">
        <v>1600436</v>
      </c>
      <c r="D43" s="104" t="s">
        <v>252</v>
      </c>
      <c r="E43" s="105" t="s">
        <v>187</v>
      </c>
      <c r="F43" s="127">
        <v>7.78</v>
      </c>
      <c r="G43" s="117">
        <v>0</v>
      </c>
      <c r="H43" s="106">
        <f t="shared" si="1"/>
        <v>0</v>
      </c>
    </row>
    <row r="44" spans="1:8" ht="38.25" x14ac:dyDescent="0.2">
      <c r="A44" s="102" t="s">
        <v>303</v>
      </c>
      <c r="B44" s="103" t="s">
        <v>185</v>
      </c>
      <c r="C44" s="204">
        <v>93358</v>
      </c>
      <c r="D44" s="104" t="s">
        <v>255</v>
      </c>
      <c r="E44" s="105" t="s">
        <v>187</v>
      </c>
      <c r="F44" s="127">
        <v>8.5500000000000007</v>
      </c>
      <c r="G44" s="117">
        <v>0</v>
      </c>
      <c r="H44" s="106">
        <f t="shared" si="1"/>
        <v>0</v>
      </c>
    </row>
    <row r="45" spans="1:8" ht="25.5" x14ac:dyDescent="0.2">
      <c r="A45" s="108" t="s">
        <v>194</v>
      </c>
      <c r="B45" s="99"/>
      <c r="C45" s="205"/>
      <c r="D45" s="108" t="s">
        <v>256</v>
      </c>
      <c r="E45" s="99"/>
      <c r="F45" s="206"/>
      <c r="G45" s="109" t="s">
        <v>179</v>
      </c>
      <c r="H45" s="110">
        <f>SUM(H46:H49)</f>
        <v>0</v>
      </c>
    </row>
    <row r="46" spans="1:8" ht="38.25" x14ac:dyDescent="0.2">
      <c r="A46" s="102" t="s">
        <v>304</v>
      </c>
      <c r="B46" s="103" t="s">
        <v>185</v>
      </c>
      <c r="C46" s="204">
        <v>72947</v>
      </c>
      <c r="D46" s="104" t="s">
        <v>258</v>
      </c>
      <c r="E46" s="105" t="s">
        <v>186</v>
      </c>
      <c r="F46" s="126">
        <v>343.9</v>
      </c>
      <c r="G46" s="117">
        <v>0</v>
      </c>
      <c r="H46" s="106">
        <f t="shared" si="1"/>
        <v>0</v>
      </c>
    </row>
    <row r="47" spans="1:8" ht="38.25" x14ac:dyDescent="0.2">
      <c r="A47" s="102" t="s">
        <v>305</v>
      </c>
      <c r="B47" s="103" t="s">
        <v>181</v>
      </c>
      <c r="C47" s="204" t="s">
        <v>277</v>
      </c>
      <c r="D47" s="104" t="s">
        <v>259</v>
      </c>
      <c r="E47" s="105" t="s">
        <v>186</v>
      </c>
      <c r="F47" s="126">
        <v>6.69</v>
      </c>
      <c r="G47" s="117">
        <v>0</v>
      </c>
      <c r="H47" s="106">
        <f t="shared" si="1"/>
        <v>0</v>
      </c>
    </row>
    <row r="48" spans="1:8" ht="25.5" x14ac:dyDescent="0.2">
      <c r="A48" s="102" t="s">
        <v>306</v>
      </c>
      <c r="B48" s="103" t="s">
        <v>181</v>
      </c>
      <c r="C48" s="204" t="s">
        <v>279</v>
      </c>
      <c r="D48" s="104" t="s">
        <v>204</v>
      </c>
      <c r="E48" s="105" t="s">
        <v>203</v>
      </c>
      <c r="F48" s="127">
        <v>0.9</v>
      </c>
      <c r="G48" s="117">
        <v>0</v>
      </c>
      <c r="H48" s="106">
        <f t="shared" si="1"/>
        <v>0</v>
      </c>
    </row>
    <row r="49" spans="1:8" ht="38.25" x14ac:dyDescent="0.2">
      <c r="A49" s="102" t="s">
        <v>307</v>
      </c>
      <c r="B49" s="103" t="s">
        <v>181</v>
      </c>
      <c r="C49" s="204" t="s">
        <v>278</v>
      </c>
      <c r="D49" s="104" t="s">
        <v>202</v>
      </c>
      <c r="E49" s="105" t="s">
        <v>203</v>
      </c>
      <c r="F49" s="127">
        <v>39</v>
      </c>
      <c r="G49" s="117">
        <v>0</v>
      </c>
      <c r="H49" s="106">
        <f t="shared" si="1"/>
        <v>0</v>
      </c>
    </row>
    <row r="50" spans="1:8" x14ac:dyDescent="0.2">
      <c r="A50" s="108" t="s">
        <v>195</v>
      </c>
      <c r="B50" s="99"/>
      <c r="C50" s="205"/>
      <c r="D50" s="108" t="s">
        <v>260</v>
      </c>
      <c r="E50" s="99"/>
      <c r="F50" s="207"/>
      <c r="G50" s="109" t="s">
        <v>179</v>
      </c>
      <c r="H50" s="110">
        <f>H51+H56+H58</f>
        <v>0</v>
      </c>
    </row>
    <row r="51" spans="1:8" x14ac:dyDescent="0.2">
      <c r="A51" s="108" t="s">
        <v>196</v>
      </c>
      <c r="B51" s="99"/>
      <c r="C51" s="205"/>
      <c r="D51" s="108" t="s">
        <v>261</v>
      </c>
      <c r="E51" s="99"/>
      <c r="F51" s="207"/>
      <c r="G51" s="109" t="s">
        <v>179</v>
      </c>
      <c r="H51" s="110">
        <f>SUM(H52:H55)</f>
        <v>0</v>
      </c>
    </row>
    <row r="52" spans="1:8" ht="89.25" x14ac:dyDescent="0.2">
      <c r="A52" s="102" t="s">
        <v>308</v>
      </c>
      <c r="B52" s="103" t="s">
        <v>185</v>
      </c>
      <c r="C52" s="204">
        <v>90085</v>
      </c>
      <c r="D52" s="104" t="s">
        <v>262</v>
      </c>
      <c r="E52" s="105" t="s">
        <v>187</v>
      </c>
      <c r="F52" s="126">
        <v>45.56</v>
      </c>
      <c r="G52" s="117">
        <v>0</v>
      </c>
      <c r="H52" s="106">
        <f t="shared" si="1"/>
        <v>0</v>
      </c>
    </row>
    <row r="53" spans="1:8" ht="76.5" x14ac:dyDescent="0.2">
      <c r="A53" s="102" t="s">
        <v>309</v>
      </c>
      <c r="B53" s="103" t="s">
        <v>185</v>
      </c>
      <c r="C53" s="204">
        <v>93360</v>
      </c>
      <c r="D53" s="104" t="s">
        <v>263</v>
      </c>
      <c r="E53" s="105" t="s">
        <v>187</v>
      </c>
      <c r="F53" s="127">
        <v>40.06</v>
      </c>
      <c r="G53" s="117">
        <v>0</v>
      </c>
      <c r="H53" s="106">
        <f t="shared" si="1"/>
        <v>0</v>
      </c>
    </row>
    <row r="54" spans="1:8" ht="38.25" x14ac:dyDescent="0.2">
      <c r="A54" s="102" t="s">
        <v>310</v>
      </c>
      <c r="B54" s="103" t="s">
        <v>185</v>
      </c>
      <c r="C54" s="204">
        <v>96622</v>
      </c>
      <c r="D54" s="104" t="s">
        <v>247</v>
      </c>
      <c r="E54" s="105" t="s">
        <v>187</v>
      </c>
      <c r="F54" s="127">
        <v>28</v>
      </c>
      <c r="G54" s="117">
        <v>0</v>
      </c>
      <c r="H54" s="106">
        <f t="shared" si="1"/>
        <v>0</v>
      </c>
    </row>
    <row r="55" spans="1:8" ht="63.75" x14ac:dyDescent="0.2">
      <c r="A55" s="102" t="s">
        <v>311</v>
      </c>
      <c r="B55" s="103" t="s">
        <v>185</v>
      </c>
      <c r="C55" s="204">
        <v>92220</v>
      </c>
      <c r="D55" s="104" t="s">
        <v>264</v>
      </c>
      <c r="E55" s="105" t="s">
        <v>191</v>
      </c>
      <c r="F55" s="127">
        <v>28</v>
      </c>
      <c r="G55" s="117">
        <v>0</v>
      </c>
      <c r="H55" s="106">
        <f t="shared" si="1"/>
        <v>0</v>
      </c>
    </row>
    <row r="56" spans="1:8" x14ac:dyDescent="0.2">
      <c r="A56" s="108" t="s">
        <v>197</v>
      </c>
      <c r="B56" s="99"/>
      <c r="C56" s="205"/>
      <c r="D56" s="108" t="s">
        <v>265</v>
      </c>
      <c r="E56" s="99"/>
      <c r="F56" s="206"/>
      <c r="G56" s="109" t="s">
        <v>179</v>
      </c>
      <c r="H56" s="110">
        <f>SUM(H57:H57)</f>
        <v>0</v>
      </c>
    </row>
    <row r="57" spans="1:8" x14ac:dyDescent="0.2">
      <c r="A57" s="102" t="s">
        <v>312</v>
      </c>
      <c r="B57" s="103" t="s">
        <v>181</v>
      </c>
      <c r="C57" s="204" t="s">
        <v>280</v>
      </c>
      <c r="D57" s="104" t="s">
        <v>266</v>
      </c>
      <c r="E57" s="105" t="s">
        <v>203</v>
      </c>
      <c r="F57" s="126">
        <v>3</v>
      </c>
      <c r="G57" s="117">
        <v>0</v>
      </c>
      <c r="H57" s="106">
        <f t="shared" si="1"/>
        <v>0</v>
      </c>
    </row>
    <row r="58" spans="1:8" x14ac:dyDescent="0.2">
      <c r="A58" s="108" t="s">
        <v>313</v>
      </c>
      <c r="B58" s="99"/>
      <c r="C58" s="205"/>
      <c r="D58" s="108" t="s">
        <v>267</v>
      </c>
      <c r="E58" s="99"/>
      <c r="F58" s="207"/>
      <c r="G58" s="109" t="s">
        <v>179</v>
      </c>
      <c r="H58" s="110">
        <f>SUM(H59:H61)</f>
        <v>0</v>
      </c>
    </row>
    <row r="59" spans="1:8" ht="76.5" x14ac:dyDescent="0.2">
      <c r="A59" s="102" t="s">
        <v>314</v>
      </c>
      <c r="B59" s="103" t="s">
        <v>185</v>
      </c>
      <c r="C59" s="204">
        <v>99326</v>
      </c>
      <c r="D59" s="104" t="s">
        <v>268</v>
      </c>
      <c r="E59" s="105" t="s">
        <v>275</v>
      </c>
      <c r="F59" s="126">
        <v>1</v>
      </c>
      <c r="G59" s="117">
        <v>0</v>
      </c>
      <c r="H59" s="106">
        <f t="shared" si="1"/>
        <v>0</v>
      </c>
    </row>
    <row r="60" spans="1:8" ht="76.5" x14ac:dyDescent="0.2">
      <c r="A60" s="102" t="s">
        <v>315</v>
      </c>
      <c r="B60" s="103" t="s">
        <v>185</v>
      </c>
      <c r="C60" s="204">
        <v>99319</v>
      </c>
      <c r="D60" s="104" t="s">
        <v>269</v>
      </c>
      <c r="E60" s="105" t="s">
        <v>191</v>
      </c>
      <c r="F60" s="126">
        <v>1</v>
      </c>
      <c r="G60" s="117">
        <v>0</v>
      </c>
      <c r="H60" s="106">
        <f t="shared" si="1"/>
        <v>0</v>
      </c>
    </row>
    <row r="61" spans="1:8" ht="114.75" x14ac:dyDescent="0.2">
      <c r="A61" s="102" t="s">
        <v>316</v>
      </c>
      <c r="B61" s="103" t="s">
        <v>185</v>
      </c>
      <c r="C61" s="204">
        <v>90082</v>
      </c>
      <c r="D61" s="104" t="s">
        <v>270</v>
      </c>
      <c r="E61" s="105" t="s">
        <v>187</v>
      </c>
      <c r="F61" s="127">
        <v>15.63</v>
      </c>
      <c r="G61" s="117">
        <v>0</v>
      </c>
      <c r="H61" s="106">
        <f t="shared" si="1"/>
        <v>0</v>
      </c>
    </row>
    <row r="62" spans="1:8" x14ac:dyDescent="0.2">
      <c r="A62" s="108" t="s">
        <v>198</v>
      </c>
      <c r="B62" s="99"/>
      <c r="C62" s="205"/>
      <c r="D62" s="108" t="s">
        <v>271</v>
      </c>
      <c r="E62" s="99"/>
      <c r="F62" s="206"/>
      <c r="G62" s="109" t="s">
        <v>179</v>
      </c>
      <c r="H62" s="110">
        <f>SUM(H63:H65)</f>
        <v>0</v>
      </c>
    </row>
    <row r="63" spans="1:8" ht="38.25" x14ac:dyDescent="0.2">
      <c r="A63" s="102" t="s">
        <v>317</v>
      </c>
      <c r="B63" s="103" t="s">
        <v>185</v>
      </c>
      <c r="C63" s="204">
        <v>96402</v>
      </c>
      <c r="D63" s="104" t="s">
        <v>238</v>
      </c>
      <c r="E63" s="105" t="s">
        <v>186</v>
      </c>
      <c r="F63" s="127">
        <v>3098.53</v>
      </c>
      <c r="G63" s="117">
        <v>0</v>
      </c>
      <c r="H63" s="106">
        <f t="shared" si="1"/>
        <v>0</v>
      </c>
    </row>
    <row r="64" spans="1:8" ht="38.25" x14ac:dyDescent="0.2">
      <c r="A64" s="102" t="s">
        <v>318</v>
      </c>
      <c r="B64" s="103" t="s">
        <v>185</v>
      </c>
      <c r="C64" s="204">
        <v>95995</v>
      </c>
      <c r="D64" s="104" t="s">
        <v>240</v>
      </c>
      <c r="E64" s="105" t="s">
        <v>187</v>
      </c>
      <c r="F64" s="127">
        <v>108.45</v>
      </c>
      <c r="G64" s="117">
        <v>0</v>
      </c>
      <c r="H64" s="106">
        <f t="shared" si="1"/>
        <v>0</v>
      </c>
    </row>
    <row r="65" spans="1:8" ht="63.75" x14ac:dyDescent="0.2">
      <c r="A65" s="102" t="s">
        <v>319</v>
      </c>
      <c r="B65" s="103" t="s">
        <v>185</v>
      </c>
      <c r="C65" s="204">
        <v>93590</v>
      </c>
      <c r="D65" s="104" t="s">
        <v>272</v>
      </c>
      <c r="E65" s="105" t="s">
        <v>188</v>
      </c>
      <c r="F65" s="127">
        <v>4392.17</v>
      </c>
      <c r="G65" s="117">
        <v>0</v>
      </c>
      <c r="H65" s="106">
        <f t="shared" si="1"/>
        <v>0</v>
      </c>
    </row>
    <row r="66" spans="1:8" ht="25.5" x14ac:dyDescent="0.2">
      <c r="A66" s="108" t="s">
        <v>200</v>
      </c>
      <c r="B66" s="99"/>
      <c r="C66" s="205"/>
      <c r="D66" s="108" t="s">
        <v>273</v>
      </c>
      <c r="E66" s="99"/>
      <c r="F66" s="207"/>
      <c r="G66" s="109" t="s">
        <v>179</v>
      </c>
      <c r="H66" s="110">
        <f>SUM(H67:H70)</f>
        <v>0</v>
      </c>
    </row>
    <row r="67" spans="1:8" ht="38.25" x14ac:dyDescent="0.2">
      <c r="A67" s="102" t="s">
        <v>320</v>
      </c>
      <c r="B67" s="103" t="s">
        <v>185</v>
      </c>
      <c r="C67" s="204">
        <v>72947</v>
      </c>
      <c r="D67" s="104" t="s">
        <v>258</v>
      </c>
      <c r="E67" s="105" t="s">
        <v>186</v>
      </c>
      <c r="F67" s="127">
        <v>7.3</v>
      </c>
      <c r="G67" s="117">
        <v>0</v>
      </c>
      <c r="H67" s="106">
        <f t="shared" si="1"/>
        <v>0</v>
      </c>
    </row>
    <row r="68" spans="1:8" ht="38.25" x14ac:dyDescent="0.2">
      <c r="A68" s="102" t="s">
        <v>321</v>
      </c>
      <c r="B68" s="103" t="s">
        <v>181</v>
      </c>
      <c r="C68" s="204" t="s">
        <v>277</v>
      </c>
      <c r="D68" s="104" t="s">
        <v>257</v>
      </c>
      <c r="E68" s="105" t="s">
        <v>186</v>
      </c>
      <c r="F68" s="127">
        <v>1.03</v>
      </c>
      <c r="G68" s="117">
        <v>0</v>
      </c>
      <c r="H68" s="106">
        <f t="shared" si="1"/>
        <v>0</v>
      </c>
    </row>
    <row r="69" spans="1:8" ht="51" x14ac:dyDescent="0.2">
      <c r="A69" s="102" t="s">
        <v>322</v>
      </c>
      <c r="B69" s="103" t="s">
        <v>181</v>
      </c>
      <c r="C69" s="204" t="s">
        <v>278</v>
      </c>
      <c r="D69" s="104" t="s">
        <v>274</v>
      </c>
      <c r="E69" s="105" t="s">
        <v>203</v>
      </c>
      <c r="F69" s="127">
        <v>10</v>
      </c>
      <c r="G69" s="117">
        <v>0</v>
      </c>
      <c r="H69" s="106">
        <f t="shared" si="1"/>
        <v>0</v>
      </c>
    </row>
    <row r="70" spans="1:8" ht="25.5" x14ac:dyDescent="0.2">
      <c r="A70" s="102" t="s">
        <v>323</v>
      </c>
      <c r="B70" s="103" t="s">
        <v>181</v>
      </c>
      <c r="C70" s="204" t="s">
        <v>279</v>
      </c>
      <c r="D70" s="104" t="s">
        <v>204</v>
      </c>
      <c r="E70" s="105" t="s">
        <v>203</v>
      </c>
      <c r="F70" s="127">
        <v>0.18</v>
      </c>
      <c r="G70" s="117">
        <v>0</v>
      </c>
      <c r="H70" s="106">
        <f t="shared" si="1"/>
        <v>0</v>
      </c>
    </row>
  </sheetData>
  <sheetProtection algorithmName="SHA-512" hashValue="wFKgr5AP7VSrlv96nPo6BrgcA7ebMYeuhpn3xQQOhIkyohQH3nCdaKee8zsqRrJIO/Zq4Fpte6mrm+WXUMVpdQ==" saltValue="B3h9rXrqj3LdIraQKWxwrg==" spinCount="100000" sheet="1" selectLockedCells="1"/>
  <mergeCells count="6">
    <mergeCell ref="A16:D16"/>
    <mergeCell ref="A1:B10"/>
    <mergeCell ref="C1:H5"/>
    <mergeCell ref="A11:H11"/>
    <mergeCell ref="A12:H12"/>
    <mergeCell ref="A13:H13"/>
  </mergeCells>
  <pageMargins left="0.7" right="0.7" top="0.75" bottom="0.75" header="0.3" footer="0.3"/>
  <pageSetup paperSize="9" scale="59" orientation="portrait" verticalDpi="0" r:id="rId1"/>
  <ignoredErrors>
    <ignoredError sqref="H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view="pageBreakPreview" zoomScale="85" zoomScaleNormal="130" zoomScaleSheetLayoutView="85" workbookViewId="0">
      <selection activeCell="C4" sqref="C4"/>
    </sheetView>
  </sheetViews>
  <sheetFormatPr defaultRowHeight="15.75" x14ac:dyDescent="0.2"/>
  <cols>
    <col min="1" max="1" width="9.6640625" style="67" customWidth="1"/>
    <col min="2" max="2" width="48.5" style="67" customWidth="1"/>
    <col min="3" max="3" width="10" style="67" customWidth="1"/>
    <col min="4" max="4" width="16" style="67" bestFit="1" customWidth="1"/>
    <col min="5" max="5" width="24.5" style="71" bestFit="1" customWidth="1"/>
    <col min="6" max="6" width="15" style="67" bestFit="1" customWidth="1"/>
    <col min="7" max="9" width="22.1640625" style="67" bestFit="1" customWidth="1"/>
    <col min="10" max="16384" width="9.33203125" style="67"/>
  </cols>
  <sheetData>
    <row r="1" spans="1:9" x14ac:dyDescent="0.2">
      <c r="A1" s="140"/>
      <c r="B1" s="140"/>
      <c r="C1" s="80"/>
      <c r="D1" s="80"/>
      <c r="E1" s="81"/>
      <c r="F1" s="80"/>
      <c r="G1" s="80"/>
      <c r="H1" s="80"/>
      <c r="I1" s="80"/>
    </row>
    <row r="2" spans="1:9" x14ac:dyDescent="0.2">
      <c r="A2" s="140"/>
      <c r="B2" s="140"/>
      <c r="C2" s="123" t="str">
        <f>ORÇAMENTO!C7</f>
        <v>RAZÃO SOCIAL DA EMPRESA PARTICIPANTE</v>
      </c>
      <c r="D2" s="123"/>
      <c r="E2" s="124"/>
      <c r="F2" s="125"/>
      <c r="G2" s="125"/>
      <c r="H2" s="125"/>
      <c r="I2" s="125"/>
    </row>
    <row r="3" spans="1:9" x14ac:dyDescent="0.2">
      <c r="A3" s="140"/>
      <c r="B3" s="140"/>
      <c r="C3" s="123" t="str">
        <f>ORÇAMENTO!C8</f>
        <v>ENDEREÇO</v>
      </c>
      <c r="D3" s="123"/>
      <c r="E3" s="124"/>
      <c r="F3" s="125"/>
      <c r="G3" s="125"/>
      <c r="H3" s="125"/>
      <c r="I3" s="125"/>
    </row>
    <row r="4" spans="1:9" x14ac:dyDescent="0.2">
      <c r="A4" s="140"/>
      <c r="B4" s="140"/>
      <c r="C4" s="123" t="str">
        <f>ORÇAMENTO!C9</f>
        <v>TELEFONE</v>
      </c>
      <c r="D4" s="123"/>
      <c r="E4" s="124"/>
      <c r="F4" s="125"/>
      <c r="G4" s="125"/>
      <c r="H4" s="125"/>
      <c r="I4" s="125"/>
    </row>
    <row r="5" spans="1:9" x14ac:dyDescent="0.2">
      <c r="A5" s="140"/>
      <c r="B5" s="140"/>
      <c r="C5" s="123" t="str">
        <f>ORÇAMENTO!C10</f>
        <v>RESPONSÁVEL TÉCNICO</v>
      </c>
      <c r="D5" s="123"/>
      <c r="E5" s="124"/>
      <c r="F5" s="125"/>
      <c r="G5" s="125"/>
      <c r="H5" s="125"/>
      <c r="I5" s="125"/>
    </row>
    <row r="6" spans="1:9" x14ac:dyDescent="0.2">
      <c r="A6" s="140"/>
      <c r="B6" s="140"/>
      <c r="C6" s="125"/>
      <c r="D6" s="125"/>
      <c r="E6" s="124"/>
      <c r="F6" s="125"/>
      <c r="G6" s="125"/>
      <c r="H6" s="125"/>
      <c r="I6" s="125"/>
    </row>
    <row r="7" spans="1:9" x14ac:dyDescent="0.2">
      <c r="A7" s="140"/>
      <c r="B7" s="140"/>
      <c r="C7" s="80"/>
      <c r="D7" s="80"/>
      <c r="E7" s="81"/>
      <c r="F7" s="80"/>
      <c r="G7" s="80"/>
      <c r="H7" s="80"/>
      <c r="I7" s="80"/>
    </row>
    <row r="8" spans="1:9" x14ac:dyDescent="0.2">
      <c r="A8" s="140"/>
      <c r="B8" s="140"/>
      <c r="C8" s="80"/>
      <c r="D8" s="80"/>
      <c r="E8" s="81"/>
      <c r="F8" s="80"/>
      <c r="G8" s="80"/>
      <c r="H8" s="80"/>
      <c r="I8" s="80"/>
    </row>
    <row r="9" spans="1:9" x14ac:dyDescent="0.2">
      <c r="A9" s="140"/>
      <c r="B9" s="140"/>
      <c r="C9" s="80"/>
      <c r="D9" s="80"/>
      <c r="E9" s="81"/>
      <c r="F9" s="80"/>
      <c r="G9" s="80"/>
      <c r="H9" s="80"/>
      <c r="I9" s="80"/>
    </row>
    <row r="10" spans="1:9" x14ac:dyDescent="0.2">
      <c r="A10" s="80"/>
      <c r="B10" s="80"/>
      <c r="C10" s="80"/>
      <c r="D10" s="80"/>
      <c r="E10" s="81"/>
      <c r="F10" s="80"/>
      <c r="G10" s="80"/>
      <c r="H10" s="80"/>
      <c r="I10" s="80"/>
    </row>
    <row r="11" spans="1:9" ht="18.75" x14ac:dyDescent="0.2">
      <c r="A11" s="141" t="s">
        <v>209</v>
      </c>
      <c r="B11" s="141"/>
      <c r="C11" s="141"/>
      <c r="D11" s="141"/>
      <c r="E11" s="141"/>
      <c r="F11" s="141"/>
      <c r="G11" s="141"/>
      <c r="H11" s="141"/>
      <c r="I11" s="141"/>
    </row>
    <row r="12" spans="1:9" ht="18.75" x14ac:dyDescent="0.2">
      <c r="A12" s="141" t="s">
        <v>223</v>
      </c>
      <c r="B12" s="141"/>
      <c r="C12" s="141"/>
      <c r="D12" s="141"/>
      <c r="E12" s="141"/>
      <c r="F12" s="141"/>
      <c r="G12" s="141"/>
      <c r="H12" s="141"/>
      <c r="I12" s="141"/>
    </row>
    <row r="13" spans="1:9" x14ac:dyDescent="0.2">
      <c r="A13" s="85"/>
      <c r="B13" s="86"/>
      <c r="C13" s="86"/>
      <c r="D13" s="86"/>
      <c r="E13" s="87"/>
      <c r="F13" s="86"/>
      <c r="G13" s="86"/>
      <c r="H13" s="86"/>
      <c r="I13" s="86"/>
    </row>
    <row r="14" spans="1:9" ht="24" customHeight="1" x14ac:dyDescent="0.2">
      <c r="A14" s="142" t="s">
        <v>222</v>
      </c>
      <c r="B14" s="143"/>
      <c r="C14" s="143"/>
      <c r="D14" s="143"/>
      <c r="E14" s="143"/>
      <c r="F14" s="143"/>
      <c r="G14" s="143"/>
      <c r="H14" s="143"/>
      <c r="I14" s="143"/>
    </row>
    <row r="15" spans="1:9" x14ac:dyDescent="0.25">
      <c r="A15" s="144" t="s">
        <v>171</v>
      </c>
      <c r="B15" s="146" t="s">
        <v>174</v>
      </c>
      <c r="C15" s="148"/>
      <c r="D15" s="148"/>
      <c r="E15" s="150" t="s">
        <v>211</v>
      </c>
      <c r="F15" s="152" t="s">
        <v>212</v>
      </c>
      <c r="G15" s="120" t="s">
        <v>213</v>
      </c>
      <c r="H15" s="120" t="s">
        <v>214</v>
      </c>
      <c r="I15" s="82" t="s">
        <v>215</v>
      </c>
    </row>
    <row r="16" spans="1:9" x14ac:dyDescent="0.25">
      <c r="A16" s="145"/>
      <c r="B16" s="147"/>
      <c r="C16" s="149"/>
      <c r="D16" s="149"/>
      <c r="E16" s="151"/>
      <c r="F16" s="153"/>
      <c r="G16" s="121" t="s">
        <v>216</v>
      </c>
      <c r="H16" s="121" t="s">
        <v>216</v>
      </c>
      <c r="I16" s="122" t="s">
        <v>216</v>
      </c>
    </row>
    <row r="17" spans="1:9" x14ac:dyDescent="0.25">
      <c r="A17" s="72" t="str">
        <f>ORÇAMENTO!A17</f>
        <v>1.</v>
      </c>
      <c r="B17" s="154" t="str">
        <f>ORÇAMENTO!D17</f>
        <v>PAVIMENTAÇÃO E RECAPEAMENTO ASFALTICO</v>
      </c>
      <c r="C17" s="154"/>
      <c r="D17" s="73"/>
      <c r="E17" s="74">
        <f>E19+E21+E23+E25+E27+E29+E31+E33+E35+E37</f>
        <v>0</v>
      </c>
      <c r="F17" s="155" t="s">
        <v>217</v>
      </c>
      <c r="G17" s="208">
        <v>0.61639999999999995</v>
      </c>
      <c r="H17" s="208">
        <v>0.2707</v>
      </c>
      <c r="I17" s="208">
        <v>0.1128</v>
      </c>
    </row>
    <row r="18" spans="1:9" x14ac:dyDescent="0.25">
      <c r="A18" s="75"/>
      <c r="B18" s="157"/>
      <c r="C18" s="157"/>
      <c r="D18" s="75"/>
      <c r="E18" s="76"/>
      <c r="F18" s="156"/>
      <c r="G18" s="209"/>
      <c r="H18" s="209"/>
      <c r="I18" s="209"/>
    </row>
    <row r="19" spans="1:9" x14ac:dyDescent="0.25">
      <c r="A19" s="68" t="str">
        <f>ORÇAMENTO!A18</f>
        <v>1.1.</v>
      </c>
      <c r="B19" s="158" t="str">
        <f>ORÇAMENTO!D18</f>
        <v>PLACA DE OBRA E ADIMINISTRAÇÃO LOCAL</v>
      </c>
      <c r="C19" s="158"/>
      <c r="D19" s="69"/>
      <c r="E19" s="70">
        <f>ORÇAMENTO!H18</f>
        <v>0</v>
      </c>
      <c r="F19" s="212" t="s">
        <v>217</v>
      </c>
      <c r="G19" s="210">
        <v>0.61639999999999995</v>
      </c>
      <c r="H19" s="210">
        <v>0.2707</v>
      </c>
      <c r="I19" s="210">
        <v>0.1128</v>
      </c>
    </row>
    <row r="20" spans="1:9" x14ac:dyDescent="0.25">
      <c r="A20" s="159"/>
      <c r="B20" s="159"/>
      <c r="C20" s="159"/>
      <c r="D20" s="159"/>
      <c r="E20" s="160"/>
      <c r="F20" s="213"/>
      <c r="G20" s="214"/>
      <c r="H20" s="215"/>
      <c r="I20" s="215"/>
    </row>
    <row r="21" spans="1:9" x14ac:dyDescent="0.25">
      <c r="A21" s="68" t="str">
        <f>ORÇAMENTO!A21</f>
        <v>1.2.</v>
      </c>
      <c r="B21" s="158" t="str">
        <f>ORÇAMENTO!D21</f>
        <v>MOVIMENTO DE TERRAS</v>
      </c>
      <c r="C21" s="158"/>
      <c r="D21" s="69"/>
      <c r="E21" s="70">
        <f>ORÇAMENTO!H21</f>
        <v>0</v>
      </c>
      <c r="F21" s="212" t="s">
        <v>217</v>
      </c>
      <c r="G21" s="210">
        <v>1</v>
      </c>
      <c r="H21" s="211"/>
      <c r="I21" s="211"/>
    </row>
    <row r="22" spans="1:9" x14ac:dyDescent="0.25">
      <c r="A22" s="159"/>
      <c r="B22" s="159"/>
      <c r="C22" s="159"/>
      <c r="D22" s="159"/>
      <c r="E22" s="160"/>
      <c r="F22" s="213"/>
      <c r="G22" s="216"/>
      <c r="H22" s="217"/>
      <c r="I22" s="217"/>
    </row>
    <row r="23" spans="1:9" x14ac:dyDescent="0.2">
      <c r="A23" s="68" t="str">
        <f>ORÇAMENTO!A24</f>
        <v>1.3.</v>
      </c>
      <c r="B23" s="158" t="str">
        <f>ORÇAMENTO!D24</f>
        <v>PAVIMENTAÇÃO ASFALTICA</v>
      </c>
      <c r="C23" s="158"/>
      <c r="D23" s="158"/>
      <c r="E23" s="70">
        <f>ORÇAMENTO!H24</f>
        <v>0</v>
      </c>
      <c r="F23" s="212" t="s">
        <v>217</v>
      </c>
      <c r="G23" s="210">
        <v>1</v>
      </c>
      <c r="H23" s="211"/>
      <c r="I23" s="211"/>
    </row>
    <row r="24" spans="1:9" x14ac:dyDescent="0.25">
      <c r="A24" s="159"/>
      <c r="B24" s="159"/>
      <c r="C24" s="159"/>
      <c r="D24" s="159"/>
      <c r="E24" s="160"/>
      <c r="F24" s="213"/>
      <c r="G24" s="216"/>
      <c r="H24" s="217"/>
      <c r="I24" s="217"/>
    </row>
    <row r="25" spans="1:9" x14ac:dyDescent="0.2">
      <c r="A25" s="68" t="str">
        <f>ORÇAMENTO!A35</f>
        <v>1.4.</v>
      </c>
      <c r="B25" s="158" t="str">
        <f>ORÇAMENTO!D35</f>
        <v xml:space="preserve">PAVIMENTAÇÃO DE CALÇADAS </v>
      </c>
      <c r="C25" s="158"/>
      <c r="D25" s="158"/>
      <c r="E25" s="70">
        <f>ORÇAMENTO!H35</f>
        <v>0</v>
      </c>
      <c r="F25" s="212" t="s">
        <v>217</v>
      </c>
      <c r="G25" s="210">
        <v>1</v>
      </c>
      <c r="H25" s="211"/>
      <c r="I25" s="211"/>
    </row>
    <row r="26" spans="1:9" x14ac:dyDescent="0.25">
      <c r="A26" s="159"/>
      <c r="B26" s="159"/>
      <c r="C26" s="159"/>
      <c r="D26" s="159"/>
      <c r="E26" s="160"/>
      <c r="F26" s="213"/>
      <c r="G26" s="216"/>
      <c r="H26" s="217"/>
      <c r="I26" s="217"/>
    </row>
    <row r="27" spans="1:9" x14ac:dyDescent="0.2">
      <c r="A27" s="68" t="str">
        <f>ORÇAMENTO!A38</f>
        <v>1.5.</v>
      </c>
      <c r="B27" s="158" t="str">
        <f>ORÇAMENTO!D38</f>
        <v>PLANTIO DE GRAMA</v>
      </c>
      <c r="C27" s="158"/>
      <c r="D27" s="158"/>
      <c r="E27" s="70">
        <f>ORÇAMENTO!H38</f>
        <v>0</v>
      </c>
      <c r="F27" s="212" t="s">
        <v>217</v>
      </c>
      <c r="G27" s="218"/>
      <c r="H27" s="210">
        <v>1</v>
      </c>
      <c r="I27" s="211"/>
    </row>
    <row r="28" spans="1:9" x14ac:dyDescent="0.25">
      <c r="A28" s="159"/>
      <c r="B28" s="159"/>
      <c r="C28" s="159"/>
      <c r="D28" s="159"/>
      <c r="E28" s="160"/>
      <c r="F28" s="213"/>
      <c r="G28" s="216"/>
      <c r="H28" s="217"/>
      <c r="I28" s="217"/>
    </row>
    <row r="29" spans="1:9" x14ac:dyDescent="0.25">
      <c r="A29" s="68" t="str">
        <f>ORÇAMENTO!A40</f>
        <v>1.6.</v>
      </c>
      <c r="B29" s="158" t="str">
        <f>ORÇAMENTO!D40</f>
        <v>RAMPAS DE ACESSIBILIDADE</v>
      </c>
      <c r="C29" s="158"/>
      <c r="D29" s="69"/>
      <c r="E29" s="70">
        <f>ORÇAMENTO!H40</f>
        <v>0</v>
      </c>
      <c r="F29" s="212" t="s">
        <v>217</v>
      </c>
      <c r="G29" s="211"/>
      <c r="H29" s="210">
        <v>1</v>
      </c>
      <c r="I29" s="211"/>
    </row>
    <row r="30" spans="1:9" x14ac:dyDescent="0.25">
      <c r="A30" s="159"/>
      <c r="B30" s="159"/>
      <c r="C30" s="159"/>
      <c r="D30" s="159"/>
      <c r="E30" s="160"/>
      <c r="F30" s="213"/>
      <c r="G30" s="216"/>
      <c r="H30" s="217"/>
      <c r="I30" s="217"/>
    </row>
    <row r="31" spans="1:9" x14ac:dyDescent="0.25">
      <c r="A31" s="68" t="str">
        <f>ORÇAMENTO!A45</f>
        <v>1.7.</v>
      </c>
      <c r="B31" s="158" t="str">
        <f>ORÇAMENTO!D45</f>
        <v>SINALIZAÇÃO VERTICAL E HORIZONTAL (ASFALTO)</v>
      </c>
      <c r="C31" s="158"/>
      <c r="D31" s="69"/>
      <c r="E31" s="70">
        <f>ORÇAMENTO!H45</f>
        <v>0</v>
      </c>
      <c r="F31" s="212" t="s">
        <v>217</v>
      </c>
      <c r="G31" s="211"/>
      <c r="H31" s="210">
        <v>1</v>
      </c>
      <c r="I31" s="211"/>
    </row>
    <row r="32" spans="1:9" x14ac:dyDescent="0.25">
      <c r="A32" s="159"/>
      <c r="B32" s="159"/>
      <c r="C32" s="159"/>
      <c r="D32" s="159"/>
      <c r="E32" s="160"/>
      <c r="F32" s="213"/>
      <c r="G32" s="216"/>
      <c r="H32" s="217"/>
      <c r="I32" s="217"/>
    </row>
    <row r="33" spans="1:10" x14ac:dyDescent="0.2">
      <c r="A33" s="68" t="str">
        <f>ORÇAMENTO!A50</f>
        <v>1.8.</v>
      </c>
      <c r="B33" s="158" t="str">
        <f>ORÇAMENTO!D50</f>
        <v>DRENAGEM</v>
      </c>
      <c r="C33" s="158"/>
      <c r="D33" s="158"/>
      <c r="E33" s="70">
        <f>ORÇAMENTO!H50</f>
        <v>0</v>
      </c>
      <c r="F33" s="212" t="s">
        <v>217</v>
      </c>
      <c r="G33" s="211"/>
      <c r="H33" s="210">
        <v>1</v>
      </c>
      <c r="I33" s="211"/>
    </row>
    <row r="34" spans="1:10" x14ac:dyDescent="0.25">
      <c r="A34" s="159"/>
      <c r="B34" s="159"/>
      <c r="C34" s="159"/>
      <c r="D34" s="159"/>
      <c r="E34" s="160"/>
      <c r="F34" s="213"/>
      <c r="G34" s="216"/>
      <c r="H34" s="217"/>
      <c r="I34" s="217"/>
    </row>
    <row r="35" spans="1:10" x14ac:dyDescent="0.2">
      <c r="A35" s="68" t="str">
        <f>ORÇAMENTO!A62</f>
        <v>1.9.</v>
      </c>
      <c r="B35" s="158" t="str">
        <f>ORÇAMENTO!D62</f>
        <v>RECAPEAMENTO ASFALTICO</v>
      </c>
      <c r="C35" s="158"/>
      <c r="D35" s="158"/>
      <c r="E35" s="70">
        <f>ORÇAMENTO!H62</f>
        <v>0</v>
      </c>
      <c r="F35" s="212" t="s">
        <v>217</v>
      </c>
      <c r="G35" s="210">
        <v>1</v>
      </c>
      <c r="H35" s="218"/>
      <c r="I35" s="218"/>
    </row>
    <row r="36" spans="1:10" x14ac:dyDescent="0.25">
      <c r="A36" s="159"/>
      <c r="B36" s="159"/>
      <c r="C36" s="159"/>
      <c r="D36" s="159"/>
      <c r="E36" s="160"/>
      <c r="F36" s="213"/>
      <c r="G36" s="216"/>
      <c r="H36" s="217"/>
      <c r="I36" s="217"/>
    </row>
    <row r="37" spans="1:10" x14ac:dyDescent="0.2">
      <c r="A37" s="68" t="str">
        <f>ORÇAMENTO!A66</f>
        <v>1.10.</v>
      </c>
      <c r="B37" s="158" t="str">
        <f>ORÇAMENTO!D66</f>
        <v>SINALIZAÇÃO VERTICAL E HORIZONTAL (RECAPEAMENTO ASFALTICO)</v>
      </c>
      <c r="C37" s="158"/>
      <c r="D37" s="158"/>
      <c r="E37" s="70">
        <f>ORÇAMENTO!H66</f>
        <v>0</v>
      </c>
      <c r="F37" s="212" t="s">
        <v>217</v>
      </c>
      <c r="G37" s="211"/>
      <c r="H37" s="211"/>
      <c r="I37" s="210">
        <v>1</v>
      </c>
    </row>
    <row r="38" spans="1:10" x14ac:dyDescent="0.25">
      <c r="A38" s="159"/>
      <c r="B38" s="159"/>
      <c r="C38" s="159"/>
      <c r="D38" s="159"/>
      <c r="E38" s="160"/>
      <c r="F38" s="213"/>
      <c r="G38" s="214"/>
      <c r="H38" s="215"/>
      <c r="I38" s="215"/>
    </row>
    <row r="39" spans="1:10" ht="14.25" customHeight="1" x14ac:dyDescent="0.2">
      <c r="A39" s="77" t="s">
        <v>224</v>
      </c>
      <c r="B39" s="128">
        <f>E17</f>
        <v>0</v>
      </c>
      <c r="C39" s="77"/>
      <c r="D39" s="163" t="s">
        <v>218</v>
      </c>
      <c r="E39" s="165" t="s">
        <v>219</v>
      </c>
      <c r="F39" s="166"/>
      <c r="G39" s="83">
        <v>0.61643289999999995</v>
      </c>
      <c r="H39" s="83">
        <v>0.27073016900000002</v>
      </c>
      <c r="I39" s="83">
        <v>0.11283693</v>
      </c>
    </row>
    <row r="40" spans="1:10" x14ac:dyDescent="0.2">
      <c r="A40" s="77"/>
      <c r="B40" s="77"/>
      <c r="C40" s="77"/>
      <c r="D40" s="164"/>
      <c r="E40" s="167" t="s">
        <v>220</v>
      </c>
      <c r="F40" s="168"/>
      <c r="G40" s="118">
        <f>G39*$E$17</f>
        <v>0</v>
      </c>
      <c r="H40" s="118">
        <f t="shared" ref="H40:I40" si="0">H39*$E$17</f>
        <v>0</v>
      </c>
      <c r="I40" s="118">
        <f t="shared" si="0"/>
        <v>0</v>
      </c>
      <c r="J40" s="79"/>
    </row>
    <row r="41" spans="1:10" x14ac:dyDescent="0.2">
      <c r="A41" s="77"/>
      <c r="B41" s="77"/>
      <c r="C41" s="77"/>
      <c r="D41" s="169" t="s">
        <v>221</v>
      </c>
      <c r="E41" s="170" t="s">
        <v>219</v>
      </c>
      <c r="F41" s="166"/>
      <c r="G41" s="84">
        <f>G39</f>
        <v>0.61643289999999995</v>
      </c>
      <c r="H41" s="84">
        <f>H39</f>
        <v>0.27073016900000002</v>
      </c>
      <c r="I41" s="84">
        <f>I39</f>
        <v>0.11283693</v>
      </c>
    </row>
    <row r="42" spans="1:10" x14ac:dyDescent="0.25">
      <c r="A42" s="78"/>
      <c r="B42" s="78"/>
      <c r="C42" s="78"/>
      <c r="D42" s="169"/>
      <c r="E42" s="161" t="s">
        <v>220</v>
      </c>
      <c r="F42" s="162"/>
      <c r="G42" s="119">
        <f>G41*$E$17</f>
        <v>0</v>
      </c>
      <c r="H42" s="119">
        <f t="shared" ref="H42:I42" si="1">H41*$E$17</f>
        <v>0</v>
      </c>
      <c r="I42" s="119">
        <f t="shared" si="1"/>
        <v>0</v>
      </c>
    </row>
  </sheetData>
  <sheetProtection algorithmName="SHA-512" hashValue="UnnuKf4arAH+Nz13VVI4ATV9rk/JKUjoqbZh8QBzFtGOAJTYK20IsKhjOFfue6xll9iLlR2pH83zECoEpz/6pQ==" saltValue="pkiiUTiKczynD36h7QKh6A==" spinCount="100000" sheet="1" selectLockedCells="1"/>
  <mergeCells count="49">
    <mergeCell ref="E42:F42"/>
    <mergeCell ref="D39:D40"/>
    <mergeCell ref="E39:F39"/>
    <mergeCell ref="E40:F40"/>
    <mergeCell ref="D41:D42"/>
    <mergeCell ref="E41:F41"/>
    <mergeCell ref="B37:D37"/>
    <mergeCell ref="F37:F38"/>
    <mergeCell ref="A38:E38"/>
    <mergeCell ref="B33:D33"/>
    <mergeCell ref="F33:F34"/>
    <mergeCell ref="A34:E34"/>
    <mergeCell ref="B35:D35"/>
    <mergeCell ref="F35:F36"/>
    <mergeCell ref="A36:E36"/>
    <mergeCell ref="B29:C29"/>
    <mergeCell ref="F29:F30"/>
    <mergeCell ref="A30:E30"/>
    <mergeCell ref="B31:C31"/>
    <mergeCell ref="F31:F32"/>
    <mergeCell ref="A32:E32"/>
    <mergeCell ref="B25:D25"/>
    <mergeCell ref="F25:F26"/>
    <mergeCell ref="A26:E26"/>
    <mergeCell ref="B27:D27"/>
    <mergeCell ref="F27:F28"/>
    <mergeCell ref="A28:E28"/>
    <mergeCell ref="A20:E20"/>
    <mergeCell ref="B21:C21"/>
    <mergeCell ref="F21:F22"/>
    <mergeCell ref="A22:E22"/>
    <mergeCell ref="B23:D23"/>
    <mergeCell ref="F23:F24"/>
    <mergeCell ref="A24:E24"/>
    <mergeCell ref="A14:I14"/>
    <mergeCell ref="A15:A16"/>
    <mergeCell ref="B15:B16"/>
    <mergeCell ref="C15:C16"/>
    <mergeCell ref="D15:D16"/>
    <mergeCell ref="E15:E16"/>
    <mergeCell ref="F15:F16"/>
    <mergeCell ref="B17:C17"/>
    <mergeCell ref="F17:F18"/>
    <mergeCell ref="B18:C18"/>
    <mergeCell ref="B19:C19"/>
    <mergeCell ref="F19:F20"/>
    <mergeCell ref="A1:B9"/>
    <mergeCell ref="A11:I11"/>
    <mergeCell ref="A12:I12"/>
  </mergeCells>
  <pageMargins left="0.7" right="0.7" top="0.75" bottom="0.75" header="0.3" footer="0.3"/>
  <pageSetup paperSize="9" scale="49" orientation="portrait" verticalDpi="0" r:id="rId1"/>
  <ignoredErrors>
    <ignoredError sqref="C2:C5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8" zoomScale="120" zoomScaleNormal="120" workbookViewId="0">
      <selection activeCell="D28" sqref="D28"/>
    </sheetView>
  </sheetViews>
  <sheetFormatPr defaultRowHeight="12.75" x14ac:dyDescent="0.2"/>
  <cols>
    <col min="1" max="1" width="10.83203125" customWidth="1"/>
    <col min="2" max="3" width="13.33203125" customWidth="1"/>
    <col min="4" max="4" width="56.6640625" customWidth="1"/>
    <col min="5" max="5" width="8.83203125" customWidth="1"/>
    <col min="6" max="6" width="12.6640625" customWidth="1"/>
    <col min="7" max="7" width="12.5" customWidth="1"/>
    <col min="8" max="8" width="9.33203125" customWidth="1"/>
    <col min="9" max="9" width="12.5" customWidth="1"/>
    <col min="10" max="10" width="13.33203125" customWidth="1"/>
    <col min="11" max="11" width="3.1640625" customWidth="1"/>
  </cols>
  <sheetData>
    <row r="1" spans="1:11" ht="11.85" customHeight="1" x14ac:dyDescent="0.2">
      <c r="A1" s="1"/>
      <c r="B1" s="1"/>
      <c r="C1" s="1"/>
      <c r="D1" s="2" t="s">
        <v>0</v>
      </c>
      <c r="E1" s="1"/>
      <c r="F1" s="1"/>
      <c r="G1" s="1"/>
      <c r="H1" s="1"/>
      <c r="I1" s="3"/>
      <c r="J1" s="4" t="s">
        <v>1</v>
      </c>
      <c r="K1" s="171"/>
    </row>
    <row r="2" spans="1:11" ht="11.25" customHeight="1" x14ac:dyDescent="0.2">
      <c r="A2" s="1"/>
      <c r="B2" s="1"/>
      <c r="C2" s="1"/>
      <c r="D2" s="5" t="s">
        <v>2</v>
      </c>
      <c r="E2" s="1"/>
      <c r="F2" s="1"/>
      <c r="G2" s="1"/>
      <c r="H2" s="1"/>
      <c r="I2" s="3"/>
      <c r="J2" s="6" t="s">
        <v>3</v>
      </c>
      <c r="K2" s="171"/>
    </row>
    <row r="3" spans="1:11" ht="8.2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ht="9" customHeight="1" x14ac:dyDescent="0.2">
      <c r="A4" s="173" t="s">
        <v>4</v>
      </c>
      <c r="B4" s="174"/>
      <c r="C4" s="7" t="s">
        <v>5</v>
      </c>
      <c r="D4" s="7" t="s">
        <v>6</v>
      </c>
      <c r="E4" s="173" t="s">
        <v>7</v>
      </c>
      <c r="F4" s="175"/>
      <c r="G4" s="175"/>
      <c r="H4" s="1"/>
      <c r="I4" s="1"/>
      <c r="J4" s="3"/>
      <c r="K4" s="171"/>
    </row>
    <row r="5" spans="1:11" ht="9" customHeight="1" x14ac:dyDescent="0.2">
      <c r="A5" s="9" t="s">
        <v>8</v>
      </c>
      <c r="B5" s="10"/>
      <c r="C5" s="11">
        <v>885827</v>
      </c>
      <c r="D5" s="12" t="s">
        <v>9</v>
      </c>
      <c r="E5" s="176" t="s">
        <v>10</v>
      </c>
      <c r="F5" s="177"/>
      <c r="G5" s="13"/>
      <c r="H5" s="13"/>
      <c r="I5" s="13"/>
      <c r="J5" s="10"/>
      <c r="K5" s="171"/>
    </row>
    <row r="6" spans="1:11" ht="5.25" customHeight="1" x14ac:dyDescent="0.2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ht="9" customHeight="1" x14ac:dyDescent="0.2">
      <c r="A7" s="173" t="s">
        <v>11</v>
      </c>
      <c r="B7" s="174"/>
      <c r="C7" s="7" t="s">
        <v>12</v>
      </c>
      <c r="D7" s="7" t="s">
        <v>13</v>
      </c>
      <c r="E7" s="173" t="s">
        <v>14</v>
      </c>
      <c r="F7" s="175"/>
      <c r="G7" s="1"/>
      <c r="H7" s="14" t="s">
        <v>15</v>
      </c>
      <c r="I7" s="15" t="s">
        <v>16</v>
      </c>
      <c r="J7" s="16" t="s">
        <v>17</v>
      </c>
      <c r="K7" s="171"/>
    </row>
    <row r="8" spans="1:11" ht="9" customHeight="1" x14ac:dyDescent="0.2">
      <c r="A8" s="9" t="s">
        <v>18</v>
      </c>
      <c r="B8" s="10"/>
      <c r="C8" s="12" t="s">
        <v>19</v>
      </c>
      <c r="D8" s="12" t="s">
        <v>20</v>
      </c>
      <c r="E8" s="176" t="s">
        <v>21</v>
      </c>
      <c r="F8" s="177"/>
      <c r="G8" s="13"/>
      <c r="H8" s="17">
        <v>0.21840000000000001</v>
      </c>
      <c r="I8" s="18">
        <v>0</v>
      </c>
      <c r="J8" s="19">
        <v>0</v>
      </c>
      <c r="K8" s="171"/>
    </row>
    <row r="9" spans="1:11" ht="33" customHeight="1" x14ac:dyDescent="0.2">
      <c r="A9" s="178" t="s">
        <v>22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</row>
    <row r="10" spans="1:11" ht="22.7" customHeight="1" x14ac:dyDescent="0.2">
      <c r="A10" s="20" t="s">
        <v>23</v>
      </c>
      <c r="B10" s="20" t="s">
        <v>24</v>
      </c>
      <c r="C10" s="21" t="s">
        <v>25</v>
      </c>
      <c r="D10" s="20" t="s">
        <v>26</v>
      </c>
      <c r="E10" s="20" t="s">
        <v>27</v>
      </c>
      <c r="F10" s="22" t="s">
        <v>28</v>
      </c>
      <c r="G10" s="23" t="s">
        <v>29</v>
      </c>
      <c r="H10" s="24" t="s">
        <v>30</v>
      </c>
      <c r="I10" s="23" t="s">
        <v>31</v>
      </c>
      <c r="J10" s="25" t="s">
        <v>32</v>
      </c>
      <c r="K10" s="179" t="s">
        <v>33</v>
      </c>
    </row>
    <row r="11" spans="1:11" ht="9" customHeight="1" x14ac:dyDescent="0.2">
      <c r="A11" s="181" t="s">
        <v>34</v>
      </c>
      <c r="B11" s="182"/>
      <c r="C11" s="182"/>
      <c r="D11" s="182"/>
      <c r="E11" s="26"/>
      <c r="F11" s="26"/>
      <c r="G11" s="26"/>
      <c r="H11" s="26"/>
      <c r="I11" s="26"/>
      <c r="J11" s="27">
        <v>1041046.43</v>
      </c>
      <c r="K11" s="180"/>
    </row>
    <row r="12" spans="1:11" ht="18" customHeight="1" x14ac:dyDescent="0.2">
      <c r="A12" s="29" t="s">
        <v>47</v>
      </c>
      <c r="B12" s="30" t="s">
        <v>40</v>
      </c>
      <c r="C12" s="53">
        <v>101115</v>
      </c>
      <c r="D12" s="40" t="s">
        <v>48</v>
      </c>
      <c r="E12" s="33" t="s">
        <v>43</v>
      </c>
      <c r="F12" s="37">
        <v>1869.25</v>
      </c>
      <c r="G12" s="35">
        <v>2.57</v>
      </c>
      <c r="H12" s="36" t="s">
        <v>38</v>
      </c>
      <c r="I12" s="34">
        <v>3.13</v>
      </c>
      <c r="J12" s="37">
        <v>5850.75</v>
      </c>
      <c r="K12" s="38" t="s">
        <v>39</v>
      </c>
    </row>
    <row r="13" spans="1:11" ht="33.200000000000003" customHeight="1" x14ac:dyDescent="0.2">
      <c r="A13" s="29" t="s">
        <v>49</v>
      </c>
      <c r="B13" s="30" t="s">
        <v>40</v>
      </c>
      <c r="C13" s="53">
        <v>100978</v>
      </c>
      <c r="D13" s="40" t="s">
        <v>50</v>
      </c>
      <c r="E13" s="33" t="s">
        <v>43</v>
      </c>
      <c r="F13" s="37">
        <v>2523.4899999999998</v>
      </c>
      <c r="G13" s="35">
        <v>4.29</v>
      </c>
      <c r="H13" s="36" t="s">
        <v>38</v>
      </c>
      <c r="I13" s="34">
        <v>5.23</v>
      </c>
      <c r="J13" s="37">
        <v>13197.85</v>
      </c>
      <c r="K13" s="52" t="s">
        <v>39</v>
      </c>
    </row>
    <row r="14" spans="1:11" ht="24.75" customHeight="1" x14ac:dyDescent="0.2">
      <c r="A14" s="44" t="s">
        <v>51</v>
      </c>
      <c r="B14" s="45" t="s">
        <v>40</v>
      </c>
      <c r="C14" s="46">
        <v>95876</v>
      </c>
      <c r="D14" s="32" t="s">
        <v>44</v>
      </c>
      <c r="E14" s="47" t="s">
        <v>45</v>
      </c>
      <c r="F14" s="48">
        <v>6309.5</v>
      </c>
      <c r="G14" s="49">
        <v>1.33</v>
      </c>
      <c r="H14" s="50" t="s">
        <v>38</v>
      </c>
      <c r="I14" s="51">
        <v>1.62</v>
      </c>
      <c r="J14" s="48">
        <v>10221.39</v>
      </c>
      <c r="K14" s="52" t="s">
        <v>39</v>
      </c>
    </row>
    <row r="15" spans="1:11" ht="18" customHeight="1" x14ac:dyDescent="0.2">
      <c r="A15" s="29" t="s">
        <v>52</v>
      </c>
      <c r="B15" s="30" t="s">
        <v>40</v>
      </c>
      <c r="C15" s="53">
        <v>100576</v>
      </c>
      <c r="D15" s="40" t="s">
        <v>53</v>
      </c>
      <c r="E15" s="33" t="s">
        <v>42</v>
      </c>
      <c r="F15" s="37">
        <v>3977.13</v>
      </c>
      <c r="G15" s="35">
        <v>1.74</v>
      </c>
      <c r="H15" s="36" t="s">
        <v>38</v>
      </c>
      <c r="I15" s="34">
        <v>2.12</v>
      </c>
      <c r="J15" s="37">
        <v>8431.52</v>
      </c>
      <c r="K15" s="38" t="s">
        <v>39</v>
      </c>
    </row>
    <row r="16" spans="1:11" ht="9" customHeight="1" x14ac:dyDescent="0.2">
      <c r="A16" s="41" t="s">
        <v>54</v>
      </c>
      <c r="B16" s="28"/>
      <c r="C16" s="28"/>
      <c r="D16" s="41" t="s">
        <v>55</v>
      </c>
      <c r="E16" s="28"/>
      <c r="F16" s="28"/>
      <c r="G16" s="28"/>
      <c r="H16" s="28"/>
      <c r="I16" s="42" t="s">
        <v>35</v>
      </c>
      <c r="J16" s="43">
        <v>88984.639999999999</v>
      </c>
      <c r="K16" s="28"/>
    </row>
    <row r="17" spans="1:11" ht="24.75" customHeight="1" x14ac:dyDescent="0.2">
      <c r="A17" s="44" t="s">
        <v>56</v>
      </c>
      <c r="B17" s="45" t="s">
        <v>40</v>
      </c>
      <c r="C17" s="46">
        <v>93593</v>
      </c>
      <c r="D17" s="40" t="s">
        <v>57</v>
      </c>
      <c r="E17" s="47" t="s">
        <v>45</v>
      </c>
      <c r="F17" s="48">
        <v>19328.849999999999</v>
      </c>
      <c r="G17" s="49">
        <v>0.53</v>
      </c>
      <c r="H17" s="50" t="s">
        <v>38</v>
      </c>
      <c r="I17" s="51">
        <v>0.65</v>
      </c>
      <c r="J17" s="48">
        <v>12563.75</v>
      </c>
      <c r="K17" s="52" t="s">
        <v>39</v>
      </c>
    </row>
    <row r="18" spans="1:11" ht="18" customHeight="1" x14ac:dyDescent="0.2">
      <c r="A18" s="29" t="s">
        <v>58</v>
      </c>
      <c r="B18" s="30" t="s">
        <v>40</v>
      </c>
      <c r="C18" s="53">
        <v>100937</v>
      </c>
      <c r="D18" s="40" t="s">
        <v>59</v>
      </c>
      <c r="E18" s="33" t="s">
        <v>45</v>
      </c>
      <c r="F18" s="34">
        <v>994.28</v>
      </c>
      <c r="G18" s="35">
        <v>5.63</v>
      </c>
      <c r="H18" s="36" t="s">
        <v>38</v>
      </c>
      <c r="I18" s="34">
        <v>6.86</v>
      </c>
      <c r="J18" s="37">
        <v>6820.76</v>
      </c>
      <c r="K18" s="38" t="s">
        <v>39</v>
      </c>
    </row>
    <row r="19" spans="1:11" ht="33.200000000000003" customHeight="1" x14ac:dyDescent="0.2">
      <c r="A19" s="29" t="s">
        <v>60</v>
      </c>
      <c r="B19" s="30" t="s">
        <v>40</v>
      </c>
      <c r="C19" s="53">
        <v>100978</v>
      </c>
      <c r="D19" s="40" t="s">
        <v>50</v>
      </c>
      <c r="E19" s="33" t="s">
        <v>43</v>
      </c>
      <c r="F19" s="34">
        <v>795.43</v>
      </c>
      <c r="G19" s="35">
        <v>4.29</v>
      </c>
      <c r="H19" s="36" t="s">
        <v>38</v>
      </c>
      <c r="I19" s="34">
        <v>5.23</v>
      </c>
      <c r="J19" s="37">
        <v>4160.1000000000004</v>
      </c>
      <c r="K19" s="52" t="s">
        <v>39</v>
      </c>
    </row>
    <row r="20" spans="1:11" ht="33" customHeight="1" x14ac:dyDescent="0.2">
      <c r="A20" s="29" t="s">
        <v>61</v>
      </c>
      <c r="B20" s="30" t="s">
        <v>40</v>
      </c>
      <c r="C20" s="53">
        <v>100572</v>
      </c>
      <c r="D20" s="40" t="s">
        <v>62</v>
      </c>
      <c r="E20" s="33" t="s">
        <v>43</v>
      </c>
      <c r="F20" s="34">
        <v>795.43</v>
      </c>
      <c r="G20" s="35">
        <v>67.52</v>
      </c>
      <c r="H20" s="36" t="s">
        <v>38</v>
      </c>
      <c r="I20" s="34">
        <v>82.27</v>
      </c>
      <c r="J20" s="37">
        <v>65440.03</v>
      </c>
      <c r="K20" s="52" t="s">
        <v>39</v>
      </c>
    </row>
    <row r="21" spans="1:11" ht="9" customHeight="1" x14ac:dyDescent="0.2">
      <c r="A21" s="41" t="s">
        <v>63</v>
      </c>
      <c r="B21" s="28"/>
      <c r="C21" s="28"/>
      <c r="D21" s="41" t="s">
        <v>64</v>
      </c>
      <c r="E21" s="28"/>
      <c r="F21" s="28"/>
      <c r="G21" s="28"/>
      <c r="H21" s="28"/>
      <c r="I21" s="42" t="s">
        <v>35</v>
      </c>
      <c r="J21" s="43">
        <v>79342.06</v>
      </c>
      <c r="K21" s="28"/>
    </row>
    <row r="22" spans="1:11" ht="24.75" customHeight="1" x14ac:dyDescent="0.2">
      <c r="A22" s="44" t="s">
        <v>65</v>
      </c>
      <c r="B22" s="45" t="s">
        <v>40</v>
      </c>
      <c r="C22" s="46">
        <v>93593</v>
      </c>
      <c r="D22" s="40" t="s">
        <v>57</v>
      </c>
      <c r="E22" s="47" t="s">
        <v>45</v>
      </c>
      <c r="F22" s="48">
        <v>16107.38</v>
      </c>
      <c r="G22" s="49">
        <v>0.53</v>
      </c>
      <c r="H22" s="50" t="s">
        <v>38</v>
      </c>
      <c r="I22" s="51">
        <v>0.65</v>
      </c>
      <c r="J22" s="48">
        <v>10469.799999999999</v>
      </c>
      <c r="K22" s="52" t="s">
        <v>39</v>
      </c>
    </row>
    <row r="23" spans="1:11" ht="18" customHeight="1" x14ac:dyDescent="0.2">
      <c r="A23" s="29" t="s">
        <v>66</v>
      </c>
      <c r="B23" s="30" t="s">
        <v>40</v>
      </c>
      <c r="C23" s="53">
        <v>100937</v>
      </c>
      <c r="D23" s="40" t="s">
        <v>59</v>
      </c>
      <c r="E23" s="33" t="s">
        <v>45</v>
      </c>
      <c r="F23" s="34">
        <v>994.28</v>
      </c>
      <c r="G23" s="35">
        <v>5.63</v>
      </c>
      <c r="H23" s="36" t="s">
        <v>38</v>
      </c>
      <c r="I23" s="34">
        <v>6.86</v>
      </c>
      <c r="J23" s="37">
        <v>6820.76</v>
      </c>
      <c r="K23" s="38" t="s">
        <v>39</v>
      </c>
    </row>
    <row r="24" spans="1:11" ht="33.200000000000003" customHeight="1" x14ac:dyDescent="0.2">
      <c r="A24" s="29" t="s">
        <v>67</v>
      </c>
      <c r="B24" s="30" t="s">
        <v>40</v>
      </c>
      <c r="C24" s="53">
        <v>100978</v>
      </c>
      <c r="D24" s="40" t="s">
        <v>50</v>
      </c>
      <c r="E24" s="33" t="s">
        <v>43</v>
      </c>
      <c r="F24" s="34">
        <v>795.43</v>
      </c>
      <c r="G24" s="35">
        <v>4.29</v>
      </c>
      <c r="H24" s="36" t="s">
        <v>38</v>
      </c>
      <c r="I24" s="34">
        <v>5.23</v>
      </c>
      <c r="J24" s="37">
        <v>4160.1000000000004</v>
      </c>
      <c r="K24" s="52" t="s">
        <v>39</v>
      </c>
    </row>
    <row r="25" spans="1:11" ht="33" customHeight="1" x14ac:dyDescent="0.2">
      <c r="A25" s="29" t="s">
        <v>68</v>
      </c>
      <c r="B25" s="30" t="s">
        <v>40</v>
      </c>
      <c r="C25" s="53">
        <v>100573</v>
      </c>
      <c r="D25" s="40" t="s">
        <v>69</v>
      </c>
      <c r="E25" s="33" t="s">
        <v>43</v>
      </c>
      <c r="F25" s="34">
        <v>795.43</v>
      </c>
      <c r="G25" s="35">
        <v>59.73</v>
      </c>
      <c r="H25" s="36" t="s">
        <v>38</v>
      </c>
      <c r="I25" s="34">
        <v>72.78</v>
      </c>
      <c r="J25" s="37">
        <v>57891.4</v>
      </c>
      <c r="K25" s="52" t="s">
        <v>39</v>
      </c>
    </row>
    <row r="26" spans="1:11" ht="9" customHeight="1" x14ac:dyDescent="0.2">
      <c r="A26" s="41" t="s">
        <v>70</v>
      </c>
      <c r="B26" s="28"/>
      <c r="C26" s="28"/>
      <c r="D26" s="41" t="s">
        <v>71</v>
      </c>
      <c r="E26" s="28"/>
      <c r="F26" s="28"/>
      <c r="G26" s="28"/>
      <c r="H26" s="28"/>
      <c r="I26" s="42" t="s">
        <v>35</v>
      </c>
      <c r="J26" s="43">
        <v>46844.06</v>
      </c>
      <c r="K26" s="28"/>
    </row>
  </sheetData>
  <mergeCells count="14">
    <mergeCell ref="A9:K9"/>
    <mergeCell ref="K10:K11"/>
    <mergeCell ref="A11:D11"/>
    <mergeCell ref="A6:K6"/>
    <mergeCell ref="A7:B7"/>
    <mergeCell ref="E7:F7"/>
    <mergeCell ref="K7:K8"/>
    <mergeCell ref="E8:F8"/>
    <mergeCell ref="K1:K2"/>
    <mergeCell ref="A3:K3"/>
    <mergeCell ref="A4:B4"/>
    <mergeCell ref="E4:G4"/>
    <mergeCell ref="K4:K5"/>
    <mergeCell ref="E5:F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9" zoomScale="120" zoomScaleNormal="120" workbookViewId="0">
      <selection activeCell="N23" sqref="N23"/>
    </sheetView>
  </sheetViews>
  <sheetFormatPr defaultRowHeight="12.75" x14ac:dyDescent="0.2"/>
  <cols>
    <col min="1" max="1" width="10.83203125" customWidth="1"/>
    <col min="2" max="3" width="13.33203125" customWidth="1"/>
    <col min="4" max="4" width="56.6640625" customWidth="1"/>
    <col min="5" max="5" width="8.83203125" customWidth="1"/>
    <col min="6" max="6" width="12.6640625" customWidth="1"/>
    <col min="7" max="7" width="12.5" customWidth="1"/>
    <col min="8" max="8" width="9.33203125" customWidth="1"/>
    <col min="9" max="9" width="12.5" customWidth="1"/>
    <col min="10" max="10" width="13.33203125" customWidth="1"/>
  </cols>
  <sheetData>
    <row r="1" spans="1:10" ht="11.85" customHeight="1" x14ac:dyDescent="0.2">
      <c r="A1" s="1"/>
      <c r="B1" s="1"/>
      <c r="C1" s="1"/>
      <c r="D1" s="2" t="s">
        <v>0</v>
      </c>
      <c r="E1" s="1"/>
      <c r="F1" s="1"/>
      <c r="G1" s="1"/>
      <c r="H1" s="1"/>
      <c r="I1" s="3"/>
      <c r="J1" s="4" t="s">
        <v>1</v>
      </c>
    </row>
    <row r="2" spans="1:10" ht="11.25" customHeight="1" x14ac:dyDescent="0.2">
      <c r="A2" s="1"/>
      <c r="B2" s="1"/>
      <c r="C2" s="1"/>
      <c r="D2" s="5" t="s">
        <v>2</v>
      </c>
      <c r="E2" s="1"/>
      <c r="F2" s="1"/>
      <c r="G2" s="1"/>
      <c r="H2" s="1"/>
      <c r="I2" s="3"/>
      <c r="J2" s="6" t="s">
        <v>3</v>
      </c>
    </row>
    <row r="3" spans="1:10" ht="8.2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</row>
    <row r="4" spans="1:10" ht="9" customHeight="1" x14ac:dyDescent="0.2">
      <c r="A4" s="173" t="s">
        <v>4</v>
      </c>
      <c r="B4" s="174"/>
      <c r="C4" s="7" t="s">
        <v>5</v>
      </c>
      <c r="D4" s="7" t="s">
        <v>6</v>
      </c>
      <c r="E4" s="173" t="s">
        <v>7</v>
      </c>
      <c r="F4" s="175"/>
      <c r="G4" s="175"/>
      <c r="H4" s="1"/>
      <c r="I4" s="1"/>
      <c r="J4" s="3"/>
    </row>
    <row r="5" spans="1:10" ht="9" customHeight="1" x14ac:dyDescent="0.2">
      <c r="A5" s="9" t="s">
        <v>8</v>
      </c>
      <c r="B5" s="10"/>
      <c r="C5" s="11">
        <v>885827</v>
      </c>
      <c r="D5" s="12" t="s">
        <v>9</v>
      </c>
      <c r="E5" s="176" t="s">
        <v>10</v>
      </c>
      <c r="F5" s="177"/>
      <c r="G5" s="13"/>
      <c r="H5" s="13"/>
      <c r="I5" s="13"/>
      <c r="J5" s="10"/>
    </row>
    <row r="6" spans="1:10" ht="5.25" customHeight="1" x14ac:dyDescent="0.2">
      <c r="A6" s="172"/>
      <c r="B6" s="172"/>
      <c r="C6" s="172"/>
      <c r="D6" s="172"/>
      <c r="E6" s="172"/>
      <c r="F6" s="172"/>
      <c r="G6" s="172"/>
      <c r="H6" s="172"/>
      <c r="I6" s="172"/>
      <c r="J6" s="172"/>
    </row>
    <row r="7" spans="1:10" ht="9" customHeight="1" x14ac:dyDescent="0.2">
      <c r="A7" s="173" t="s">
        <v>11</v>
      </c>
      <c r="B7" s="174"/>
      <c r="C7" s="7" t="s">
        <v>12</v>
      </c>
      <c r="D7" s="7" t="s">
        <v>13</v>
      </c>
      <c r="E7" s="173" t="s">
        <v>14</v>
      </c>
      <c r="F7" s="175"/>
      <c r="G7" s="1"/>
      <c r="H7" s="14" t="s">
        <v>15</v>
      </c>
      <c r="I7" s="15" t="s">
        <v>16</v>
      </c>
      <c r="J7" s="16" t="s">
        <v>17</v>
      </c>
    </row>
    <row r="8" spans="1:10" ht="9" customHeight="1" x14ac:dyDescent="0.2">
      <c r="A8" s="9" t="s">
        <v>18</v>
      </c>
      <c r="B8" s="10"/>
      <c r="C8" s="12" t="s">
        <v>19</v>
      </c>
      <c r="D8" s="12" t="s">
        <v>20</v>
      </c>
      <c r="E8" s="176" t="s">
        <v>21</v>
      </c>
      <c r="F8" s="177"/>
      <c r="G8" s="13"/>
      <c r="H8" s="17">
        <v>0.21840000000000001</v>
      </c>
      <c r="I8" s="18">
        <v>0</v>
      </c>
      <c r="J8" s="19">
        <v>0</v>
      </c>
    </row>
    <row r="9" spans="1:10" ht="33" customHeight="1" x14ac:dyDescent="0.2">
      <c r="A9" s="178" t="s">
        <v>22</v>
      </c>
      <c r="B9" s="178"/>
      <c r="C9" s="178"/>
      <c r="D9" s="178"/>
      <c r="E9" s="178"/>
      <c r="F9" s="178"/>
      <c r="G9" s="178"/>
      <c r="H9" s="178"/>
      <c r="I9" s="178"/>
      <c r="J9" s="178"/>
    </row>
    <row r="10" spans="1:10" ht="22.7" customHeight="1" x14ac:dyDescent="0.2">
      <c r="A10" s="20" t="s">
        <v>23</v>
      </c>
      <c r="B10" s="20" t="s">
        <v>24</v>
      </c>
      <c r="C10" s="21" t="s">
        <v>25</v>
      </c>
      <c r="D10" s="20" t="s">
        <v>26</v>
      </c>
      <c r="E10" s="20" t="s">
        <v>27</v>
      </c>
      <c r="F10" s="22" t="s">
        <v>28</v>
      </c>
      <c r="G10" s="23" t="s">
        <v>29</v>
      </c>
      <c r="H10" s="24" t="s">
        <v>30</v>
      </c>
      <c r="I10" s="23" t="s">
        <v>31</v>
      </c>
      <c r="J10" s="25" t="s">
        <v>32</v>
      </c>
    </row>
    <row r="11" spans="1:10" ht="9" customHeight="1" x14ac:dyDescent="0.2">
      <c r="A11" s="181" t="s">
        <v>34</v>
      </c>
      <c r="B11" s="182"/>
      <c r="C11" s="182"/>
      <c r="D11" s="182"/>
      <c r="E11" s="26"/>
      <c r="F11" s="26"/>
      <c r="G11" s="26"/>
      <c r="H11" s="26"/>
      <c r="I11" s="26"/>
      <c r="J11" s="27">
        <v>1041046.43</v>
      </c>
    </row>
    <row r="12" spans="1:10" ht="33.200000000000003" customHeight="1" x14ac:dyDescent="0.2">
      <c r="A12" s="29" t="s">
        <v>72</v>
      </c>
      <c r="B12" s="30" t="s">
        <v>40</v>
      </c>
      <c r="C12" s="39">
        <v>94267</v>
      </c>
      <c r="D12" s="32" t="s">
        <v>73</v>
      </c>
      <c r="E12" s="33" t="s">
        <v>46</v>
      </c>
      <c r="F12" s="34">
        <v>881.9</v>
      </c>
      <c r="G12" s="35">
        <v>38.65</v>
      </c>
      <c r="H12" s="36" t="s">
        <v>38</v>
      </c>
      <c r="I12" s="34">
        <v>47.09</v>
      </c>
      <c r="J12" s="37">
        <v>41528.67</v>
      </c>
    </row>
    <row r="13" spans="1:10" ht="33" customHeight="1" x14ac:dyDescent="0.2">
      <c r="A13" s="29" t="s">
        <v>74</v>
      </c>
      <c r="B13" s="30" t="s">
        <v>40</v>
      </c>
      <c r="C13" s="39">
        <v>94268</v>
      </c>
      <c r="D13" s="32" t="s">
        <v>75</v>
      </c>
      <c r="E13" s="33" t="s">
        <v>46</v>
      </c>
      <c r="F13" s="34">
        <v>101.13</v>
      </c>
      <c r="G13" s="35">
        <v>43.14</v>
      </c>
      <c r="H13" s="36" t="s">
        <v>38</v>
      </c>
      <c r="I13" s="34">
        <v>52.56</v>
      </c>
      <c r="J13" s="37">
        <v>5315.39</v>
      </c>
    </row>
    <row r="14" spans="1:10" ht="9" customHeight="1" x14ac:dyDescent="0.2">
      <c r="A14" s="41" t="s">
        <v>76</v>
      </c>
      <c r="B14" s="28"/>
      <c r="C14" s="28"/>
      <c r="D14" s="41" t="s">
        <v>77</v>
      </c>
      <c r="E14" s="28"/>
      <c r="F14" s="28"/>
      <c r="G14" s="28"/>
      <c r="H14" s="28"/>
      <c r="I14" s="42" t="s">
        <v>35</v>
      </c>
      <c r="J14" s="43">
        <v>36726.480000000003</v>
      </c>
    </row>
    <row r="15" spans="1:10" ht="9" customHeight="1" x14ac:dyDescent="0.2">
      <c r="A15" s="29" t="s">
        <v>78</v>
      </c>
      <c r="B15" s="30" t="s">
        <v>40</v>
      </c>
      <c r="C15" s="39">
        <v>98520</v>
      </c>
      <c r="D15" s="32" t="s">
        <v>79</v>
      </c>
      <c r="E15" s="33" t="s">
        <v>42</v>
      </c>
      <c r="F15" s="37">
        <v>1997.09</v>
      </c>
      <c r="G15" s="35">
        <v>3.96</v>
      </c>
      <c r="H15" s="36" t="s">
        <v>38</v>
      </c>
      <c r="I15" s="34">
        <v>4.82</v>
      </c>
      <c r="J15" s="37">
        <v>9625.9699999999993</v>
      </c>
    </row>
    <row r="16" spans="1:10" ht="9" customHeight="1" x14ac:dyDescent="0.2">
      <c r="A16" s="29" t="s">
        <v>80</v>
      </c>
      <c r="B16" s="30" t="s">
        <v>40</v>
      </c>
      <c r="C16" s="39">
        <v>98504</v>
      </c>
      <c r="D16" s="32" t="s">
        <v>81</v>
      </c>
      <c r="E16" s="33" t="s">
        <v>42</v>
      </c>
      <c r="F16" s="37">
        <v>1997.09</v>
      </c>
      <c r="G16" s="35">
        <v>11.14</v>
      </c>
      <c r="H16" s="36" t="s">
        <v>38</v>
      </c>
      <c r="I16" s="34">
        <v>13.57</v>
      </c>
      <c r="J16" s="37">
        <v>27100.51</v>
      </c>
    </row>
    <row r="17" spans="1:10" ht="18" customHeight="1" x14ac:dyDescent="0.2">
      <c r="A17" s="41" t="s">
        <v>82</v>
      </c>
      <c r="B17" s="54"/>
      <c r="C17" s="54"/>
      <c r="D17" s="55" t="s">
        <v>83</v>
      </c>
      <c r="E17" s="54"/>
      <c r="F17" s="54"/>
      <c r="G17" s="54"/>
      <c r="H17" s="54"/>
      <c r="I17" s="42" t="s">
        <v>35</v>
      </c>
      <c r="J17" s="43">
        <v>370401.32</v>
      </c>
    </row>
    <row r="18" spans="1:10" ht="16.5" customHeight="1" x14ac:dyDescent="0.2">
      <c r="A18" s="29" t="s">
        <v>84</v>
      </c>
      <c r="B18" s="30" t="s">
        <v>40</v>
      </c>
      <c r="C18" s="39">
        <v>96401</v>
      </c>
      <c r="D18" s="32" t="s">
        <v>85</v>
      </c>
      <c r="E18" s="33" t="s">
        <v>42</v>
      </c>
      <c r="F18" s="37">
        <v>3977.13</v>
      </c>
      <c r="G18" s="35">
        <v>6.71</v>
      </c>
      <c r="H18" s="36" t="s">
        <v>38</v>
      </c>
      <c r="I18" s="34">
        <v>8.18</v>
      </c>
      <c r="J18" s="37">
        <v>32532.92</v>
      </c>
    </row>
    <row r="19" spans="1:10" ht="18" customHeight="1" x14ac:dyDescent="0.2">
      <c r="A19" s="29" t="s">
        <v>86</v>
      </c>
      <c r="B19" s="30" t="s">
        <v>40</v>
      </c>
      <c r="C19" s="39">
        <v>96402</v>
      </c>
      <c r="D19" s="40" t="s">
        <v>87</v>
      </c>
      <c r="E19" s="33" t="s">
        <v>42</v>
      </c>
      <c r="F19" s="37">
        <v>3977.13</v>
      </c>
      <c r="G19" s="35">
        <v>1.96</v>
      </c>
      <c r="H19" s="36" t="s">
        <v>38</v>
      </c>
      <c r="I19" s="34">
        <v>2.39</v>
      </c>
      <c r="J19" s="37">
        <v>9505.34</v>
      </c>
    </row>
    <row r="20" spans="1:10" ht="33.200000000000003" customHeight="1" x14ac:dyDescent="0.2">
      <c r="A20" s="29" t="s">
        <v>88</v>
      </c>
      <c r="B20" s="30" t="s">
        <v>40</v>
      </c>
      <c r="C20" s="39">
        <v>93177</v>
      </c>
      <c r="D20" s="32" t="s">
        <v>89</v>
      </c>
      <c r="E20" s="33" t="s">
        <v>90</v>
      </c>
      <c r="F20" s="34">
        <v>402.68</v>
      </c>
      <c r="G20" s="35">
        <v>1.84</v>
      </c>
      <c r="H20" s="36" t="s">
        <v>38</v>
      </c>
      <c r="I20" s="34">
        <v>2.2400000000000002</v>
      </c>
      <c r="J20" s="34">
        <v>902</v>
      </c>
    </row>
    <row r="21" spans="1:10" ht="24.75" customHeight="1" x14ac:dyDescent="0.2">
      <c r="A21" s="44" t="s">
        <v>91</v>
      </c>
      <c r="B21" s="45" t="s">
        <v>40</v>
      </c>
      <c r="C21" s="46">
        <v>93599</v>
      </c>
      <c r="D21" s="40" t="s">
        <v>92</v>
      </c>
      <c r="E21" s="47" t="s">
        <v>90</v>
      </c>
      <c r="F21" s="48">
        <v>26383.88</v>
      </c>
      <c r="G21" s="49">
        <v>0.35</v>
      </c>
      <c r="H21" s="50" t="s">
        <v>38</v>
      </c>
      <c r="I21" s="51">
        <v>0.43</v>
      </c>
      <c r="J21" s="48">
        <v>11345.07</v>
      </c>
    </row>
    <row r="22" spans="1:10" ht="24.75" customHeight="1" x14ac:dyDescent="0.2">
      <c r="A22" s="44" t="s">
        <v>93</v>
      </c>
      <c r="B22" s="45" t="s">
        <v>94</v>
      </c>
      <c r="C22" s="56">
        <v>5914649</v>
      </c>
      <c r="D22" s="40" t="s">
        <v>95</v>
      </c>
      <c r="E22" s="47" t="s">
        <v>96</v>
      </c>
      <c r="F22" s="51">
        <v>651.45000000000005</v>
      </c>
      <c r="G22" s="49">
        <v>3.8</v>
      </c>
      <c r="H22" s="50" t="s">
        <v>38</v>
      </c>
      <c r="I22" s="51">
        <v>4.63</v>
      </c>
      <c r="J22" s="48">
        <v>3016.21</v>
      </c>
    </row>
    <row r="23" spans="1:10" ht="24.75" customHeight="1" x14ac:dyDescent="0.2">
      <c r="A23" s="44" t="s">
        <v>97</v>
      </c>
      <c r="B23" s="45" t="s">
        <v>40</v>
      </c>
      <c r="C23" s="46">
        <v>95995</v>
      </c>
      <c r="D23" s="40" t="s">
        <v>98</v>
      </c>
      <c r="E23" s="47" t="s">
        <v>43</v>
      </c>
      <c r="F23" s="51">
        <v>278.39999999999998</v>
      </c>
      <c r="G23" s="49">
        <v>923.05</v>
      </c>
      <c r="H23" s="50" t="s">
        <v>38</v>
      </c>
      <c r="I23" s="48">
        <v>1124.6400000000001</v>
      </c>
      <c r="J23" s="48">
        <v>313099.78000000003</v>
      </c>
    </row>
    <row r="24" spans="1:10" ht="18" customHeight="1" x14ac:dyDescent="0.2">
      <c r="A24" s="41" t="s">
        <v>99</v>
      </c>
      <c r="B24" s="54"/>
      <c r="C24" s="54"/>
      <c r="D24" s="55" t="s">
        <v>100</v>
      </c>
      <c r="E24" s="54"/>
      <c r="F24" s="54"/>
      <c r="G24" s="54"/>
      <c r="H24" s="54"/>
      <c r="I24" s="42" t="s">
        <v>35</v>
      </c>
      <c r="J24" s="43">
        <v>12150.23</v>
      </c>
    </row>
    <row r="25" spans="1:10" ht="18" customHeight="1" x14ac:dyDescent="0.2">
      <c r="A25" s="29" t="s">
        <v>101</v>
      </c>
      <c r="B25" s="30" t="s">
        <v>36</v>
      </c>
      <c r="C25" s="31">
        <v>3</v>
      </c>
      <c r="D25" s="40" t="s">
        <v>102</v>
      </c>
      <c r="E25" s="33" t="s">
        <v>37</v>
      </c>
      <c r="F25" s="34">
        <v>4.16</v>
      </c>
      <c r="G25" s="35">
        <v>533.77</v>
      </c>
      <c r="H25" s="36" t="s">
        <v>38</v>
      </c>
      <c r="I25" s="34">
        <v>650.35</v>
      </c>
      <c r="J25" s="37">
        <v>2705.46</v>
      </c>
    </row>
    <row r="26" spans="1:10" ht="24.75" customHeight="1" x14ac:dyDescent="0.2">
      <c r="A26" s="44" t="s">
        <v>103</v>
      </c>
      <c r="B26" s="45" t="s">
        <v>36</v>
      </c>
      <c r="C26" s="57">
        <v>4</v>
      </c>
      <c r="D26" s="32" t="s">
        <v>104</v>
      </c>
      <c r="E26" s="47" t="s">
        <v>105</v>
      </c>
      <c r="F26" s="51">
        <v>31</v>
      </c>
      <c r="G26" s="49">
        <v>250.06</v>
      </c>
      <c r="H26" s="50" t="s">
        <v>38</v>
      </c>
      <c r="I26" s="51">
        <v>304.67</v>
      </c>
      <c r="J26" s="48">
        <v>9444.77</v>
      </c>
    </row>
    <row r="27" spans="1:10" ht="9" customHeight="1" x14ac:dyDescent="0.2">
      <c r="A27" s="41" t="s">
        <v>106</v>
      </c>
      <c r="B27" s="28"/>
      <c r="C27" s="28"/>
      <c r="D27" s="41" t="s">
        <v>107</v>
      </c>
      <c r="E27" s="28"/>
      <c r="F27" s="28"/>
      <c r="G27" s="28"/>
      <c r="H27" s="28"/>
      <c r="I27" s="42" t="s">
        <v>35</v>
      </c>
      <c r="J27" s="43">
        <v>2420.4499999999998</v>
      </c>
    </row>
    <row r="28" spans="1:10" ht="9" customHeight="1" x14ac:dyDescent="0.2">
      <c r="A28" s="29" t="s">
        <v>108</v>
      </c>
      <c r="B28" s="30" t="s">
        <v>36</v>
      </c>
      <c r="C28" s="31">
        <v>5</v>
      </c>
      <c r="D28" s="32" t="s">
        <v>109</v>
      </c>
      <c r="E28" s="33" t="s">
        <v>105</v>
      </c>
      <c r="F28" s="34">
        <v>10</v>
      </c>
      <c r="G28" s="35">
        <v>73.63</v>
      </c>
      <c r="H28" s="36" t="s">
        <v>38</v>
      </c>
      <c r="I28" s="34">
        <v>89.71</v>
      </c>
      <c r="J28" s="34">
        <v>897.1</v>
      </c>
    </row>
    <row r="29" spans="1:10" ht="24.75" customHeight="1" x14ac:dyDescent="0.2">
      <c r="A29" s="44" t="s">
        <v>110</v>
      </c>
      <c r="B29" s="45" t="s">
        <v>36</v>
      </c>
      <c r="C29" s="57">
        <v>4</v>
      </c>
      <c r="D29" s="32" t="s">
        <v>104</v>
      </c>
      <c r="E29" s="47" t="s">
        <v>105</v>
      </c>
      <c r="F29" s="51">
        <v>5</v>
      </c>
      <c r="G29" s="49">
        <v>250.06</v>
      </c>
      <c r="H29" s="50" t="s">
        <v>38</v>
      </c>
      <c r="I29" s="51">
        <v>304.67</v>
      </c>
      <c r="J29" s="48">
        <v>1523.35</v>
      </c>
    </row>
  </sheetData>
  <mergeCells count="10">
    <mergeCell ref="A11:D11"/>
    <mergeCell ref="A6:J6"/>
    <mergeCell ref="A7:B7"/>
    <mergeCell ref="E7:F7"/>
    <mergeCell ref="E8:F8"/>
    <mergeCell ref="A3:J3"/>
    <mergeCell ref="A4:B4"/>
    <mergeCell ref="E4:G4"/>
    <mergeCell ref="E5:F5"/>
    <mergeCell ref="A9:J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0" zoomScale="120" zoomScaleNormal="120" workbookViewId="0">
      <selection activeCell="A12" sqref="A12:J33"/>
    </sheetView>
  </sheetViews>
  <sheetFormatPr defaultRowHeight="12.75" x14ac:dyDescent="0.2"/>
  <cols>
    <col min="1" max="1" width="10.83203125" customWidth="1"/>
    <col min="2" max="3" width="13.33203125" customWidth="1"/>
    <col min="4" max="4" width="56.6640625" customWidth="1"/>
    <col min="5" max="5" width="8.83203125" customWidth="1"/>
    <col min="6" max="6" width="12.6640625" customWidth="1"/>
    <col min="7" max="7" width="12.5" customWidth="1"/>
    <col min="8" max="8" width="9.33203125" customWidth="1"/>
    <col min="9" max="9" width="12.5" customWidth="1"/>
    <col min="10" max="10" width="13.33203125" customWidth="1"/>
  </cols>
  <sheetData>
    <row r="1" spans="1:10" ht="11.85" customHeight="1" x14ac:dyDescent="0.2">
      <c r="A1" s="1"/>
      <c r="B1" s="1"/>
      <c r="C1" s="1"/>
      <c r="D1" s="2" t="s">
        <v>0</v>
      </c>
      <c r="E1" s="1"/>
      <c r="F1" s="1"/>
      <c r="G1" s="1"/>
      <c r="H1" s="1"/>
      <c r="I1" s="3"/>
      <c r="J1" s="4" t="s">
        <v>1</v>
      </c>
    </row>
    <row r="2" spans="1:10" ht="11.25" customHeight="1" x14ac:dyDescent="0.2">
      <c r="A2" s="1"/>
      <c r="B2" s="1"/>
      <c r="C2" s="1"/>
      <c r="D2" s="5" t="s">
        <v>2</v>
      </c>
      <c r="E2" s="1"/>
      <c r="F2" s="1"/>
      <c r="G2" s="1"/>
      <c r="H2" s="1"/>
      <c r="I2" s="3"/>
      <c r="J2" s="6" t="s">
        <v>3</v>
      </c>
    </row>
    <row r="3" spans="1:10" ht="8.2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</row>
    <row r="4" spans="1:10" ht="9" customHeight="1" x14ac:dyDescent="0.2">
      <c r="A4" s="173" t="s">
        <v>4</v>
      </c>
      <c r="B4" s="174"/>
      <c r="C4" s="7" t="s">
        <v>5</v>
      </c>
      <c r="D4" s="7" t="s">
        <v>6</v>
      </c>
      <c r="E4" s="173" t="s">
        <v>7</v>
      </c>
      <c r="F4" s="175"/>
      <c r="G4" s="175"/>
      <c r="H4" s="1"/>
      <c r="I4" s="1"/>
      <c r="J4" s="3"/>
    </row>
    <row r="5" spans="1:10" ht="9" customHeight="1" x14ac:dyDescent="0.2">
      <c r="A5" s="9" t="s">
        <v>8</v>
      </c>
      <c r="B5" s="10"/>
      <c r="C5" s="11">
        <v>885827</v>
      </c>
      <c r="D5" s="12" t="s">
        <v>9</v>
      </c>
      <c r="E5" s="176" t="s">
        <v>10</v>
      </c>
      <c r="F5" s="177"/>
      <c r="G5" s="13"/>
      <c r="H5" s="13"/>
      <c r="I5" s="13"/>
      <c r="J5" s="10"/>
    </row>
    <row r="6" spans="1:10" ht="5.25" customHeight="1" x14ac:dyDescent="0.2">
      <c r="A6" s="172"/>
      <c r="B6" s="172"/>
      <c r="C6" s="172"/>
      <c r="D6" s="172"/>
      <c r="E6" s="172"/>
      <c r="F6" s="172"/>
      <c r="G6" s="172"/>
      <c r="H6" s="172"/>
      <c r="I6" s="172"/>
      <c r="J6" s="172"/>
    </row>
    <row r="7" spans="1:10" ht="9" customHeight="1" x14ac:dyDescent="0.2">
      <c r="A7" s="173" t="s">
        <v>11</v>
      </c>
      <c r="B7" s="174"/>
      <c r="C7" s="7" t="s">
        <v>12</v>
      </c>
      <c r="D7" s="7" t="s">
        <v>13</v>
      </c>
      <c r="E7" s="173" t="s">
        <v>14</v>
      </c>
      <c r="F7" s="175"/>
      <c r="G7" s="1"/>
      <c r="H7" s="14" t="s">
        <v>15</v>
      </c>
      <c r="I7" s="15" t="s">
        <v>16</v>
      </c>
      <c r="J7" s="16" t="s">
        <v>17</v>
      </c>
    </row>
    <row r="8" spans="1:10" ht="9" customHeight="1" x14ac:dyDescent="0.2">
      <c r="A8" s="9" t="s">
        <v>18</v>
      </c>
      <c r="B8" s="10"/>
      <c r="C8" s="12" t="s">
        <v>19</v>
      </c>
      <c r="D8" s="12" t="s">
        <v>20</v>
      </c>
      <c r="E8" s="176" t="s">
        <v>21</v>
      </c>
      <c r="F8" s="177"/>
      <c r="G8" s="13"/>
      <c r="H8" s="17">
        <v>0.21840000000000001</v>
      </c>
      <c r="I8" s="18">
        <v>0</v>
      </c>
      <c r="J8" s="19">
        <v>0</v>
      </c>
    </row>
    <row r="9" spans="1:10" ht="33" customHeight="1" x14ac:dyDescent="0.2">
      <c r="A9" s="178" t="s">
        <v>22</v>
      </c>
      <c r="B9" s="178"/>
      <c r="C9" s="178"/>
      <c r="D9" s="178"/>
      <c r="E9" s="178"/>
      <c r="F9" s="178"/>
      <c r="G9" s="178"/>
      <c r="H9" s="178"/>
      <c r="I9" s="178"/>
      <c r="J9" s="178"/>
    </row>
    <row r="10" spans="1:10" ht="22.7" customHeight="1" x14ac:dyDescent="0.2">
      <c r="A10" s="20" t="s">
        <v>23</v>
      </c>
      <c r="B10" s="20" t="s">
        <v>24</v>
      </c>
      <c r="C10" s="21" t="s">
        <v>25</v>
      </c>
      <c r="D10" s="20" t="s">
        <v>26</v>
      </c>
      <c r="E10" s="20" t="s">
        <v>27</v>
      </c>
      <c r="F10" s="22" t="s">
        <v>28</v>
      </c>
      <c r="G10" s="23" t="s">
        <v>29</v>
      </c>
      <c r="H10" s="24" t="s">
        <v>30</v>
      </c>
      <c r="I10" s="23" t="s">
        <v>31</v>
      </c>
      <c r="J10" s="25" t="s">
        <v>32</v>
      </c>
    </row>
    <row r="11" spans="1:10" ht="9" customHeight="1" x14ac:dyDescent="0.2">
      <c r="A11" s="181" t="s">
        <v>34</v>
      </c>
      <c r="B11" s="182"/>
      <c r="C11" s="182"/>
      <c r="D11" s="182"/>
      <c r="E11" s="26"/>
      <c r="F11" s="26"/>
      <c r="G11" s="26"/>
      <c r="H11" s="26"/>
      <c r="I11" s="26"/>
      <c r="J11" s="27">
        <v>1041046.43</v>
      </c>
    </row>
    <row r="12" spans="1:10" ht="33.200000000000003" customHeight="1" x14ac:dyDescent="0.2">
      <c r="A12" s="41" t="s">
        <v>111</v>
      </c>
      <c r="B12" s="55"/>
      <c r="C12" s="55"/>
      <c r="D12" s="55" t="s">
        <v>112</v>
      </c>
      <c r="E12" s="55"/>
      <c r="F12" s="55"/>
      <c r="G12" s="55"/>
      <c r="H12" s="55"/>
      <c r="I12" s="42" t="s">
        <v>35</v>
      </c>
      <c r="J12" s="43">
        <v>6982.74</v>
      </c>
    </row>
    <row r="13" spans="1:10" ht="18" customHeight="1" x14ac:dyDescent="0.2">
      <c r="A13" s="29" t="s">
        <v>113</v>
      </c>
      <c r="B13" s="30" t="s">
        <v>40</v>
      </c>
      <c r="C13" s="39">
        <v>72947</v>
      </c>
      <c r="D13" s="40" t="s">
        <v>114</v>
      </c>
      <c r="E13" s="33" t="s">
        <v>42</v>
      </c>
      <c r="F13" s="34">
        <v>264.77999999999997</v>
      </c>
      <c r="G13" s="35">
        <v>16.82</v>
      </c>
      <c r="H13" s="36" t="s">
        <v>38</v>
      </c>
      <c r="I13" s="34">
        <v>20.49</v>
      </c>
      <c r="J13" s="37">
        <v>5425.34</v>
      </c>
    </row>
    <row r="14" spans="1:10" ht="16.5" customHeight="1" x14ac:dyDescent="0.2">
      <c r="A14" s="29" t="s">
        <v>115</v>
      </c>
      <c r="B14" s="30" t="s">
        <v>94</v>
      </c>
      <c r="C14" s="53">
        <v>5213362</v>
      </c>
      <c r="D14" s="32" t="s">
        <v>116</v>
      </c>
      <c r="E14" s="33" t="s">
        <v>117</v>
      </c>
      <c r="F14" s="34">
        <v>20</v>
      </c>
      <c r="G14" s="35">
        <v>63.91</v>
      </c>
      <c r="H14" s="36" t="s">
        <v>38</v>
      </c>
      <c r="I14" s="34">
        <v>77.87</v>
      </c>
      <c r="J14" s="37">
        <v>1557.4</v>
      </c>
    </row>
    <row r="15" spans="1:10" ht="9" customHeight="1" x14ac:dyDescent="0.2">
      <c r="A15" s="41" t="s">
        <v>118</v>
      </c>
      <c r="B15" s="28"/>
      <c r="C15" s="28"/>
      <c r="D15" s="41" t="s">
        <v>119</v>
      </c>
      <c r="E15" s="28"/>
      <c r="F15" s="28"/>
      <c r="G15" s="28"/>
      <c r="H15" s="28"/>
      <c r="I15" s="42" t="s">
        <v>35</v>
      </c>
      <c r="J15" s="43">
        <v>83071.89</v>
      </c>
    </row>
    <row r="16" spans="1:10" ht="24.75" customHeight="1" x14ac:dyDescent="0.2">
      <c r="A16" s="44" t="s">
        <v>120</v>
      </c>
      <c r="B16" s="45" t="s">
        <v>40</v>
      </c>
      <c r="C16" s="46">
        <v>98525</v>
      </c>
      <c r="D16" s="40" t="s">
        <v>41</v>
      </c>
      <c r="E16" s="47" t="s">
        <v>42</v>
      </c>
      <c r="F16" s="51">
        <v>752.19</v>
      </c>
      <c r="G16" s="49">
        <v>0.32</v>
      </c>
      <c r="H16" s="50" t="s">
        <v>38</v>
      </c>
      <c r="I16" s="51">
        <v>0.39</v>
      </c>
      <c r="J16" s="51">
        <v>293.35000000000002</v>
      </c>
    </row>
    <row r="17" spans="1:10" ht="18" customHeight="1" x14ac:dyDescent="0.2">
      <c r="A17" s="29" t="s">
        <v>121</v>
      </c>
      <c r="B17" s="30" t="s">
        <v>40</v>
      </c>
      <c r="C17" s="39">
        <v>97083</v>
      </c>
      <c r="D17" s="40" t="s">
        <v>122</v>
      </c>
      <c r="E17" s="33" t="s">
        <v>42</v>
      </c>
      <c r="F17" s="34">
        <v>752.19</v>
      </c>
      <c r="G17" s="35">
        <v>3.08</v>
      </c>
      <c r="H17" s="36" t="s">
        <v>38</v>
      </c>
      <c r="I17" s="34">
        <v>3.75</v>
      </c>
      <c r="J17" s="37">
        <v>2820.71</v>
      </c>
    </row>
    <row r="18" spans="1:10" ht="18" customHeight="1" x14ac:dyDescent="0.2">
      <c r="A18" s="29" t="s">
        <v>123</v>
      </c>
      <c r="B18" s="30" t="s">
        <v>40</v>
      </c>
      <c r="C18" s="39">
        <v>96622</v>
      </c>
      <c r="D18" s="40" t="s">
        <v>124</v>
      </c>
      <c r="E18" s="33" t="s">
        <v>43</v>
      </c>
      <c r="F18" s="34">
        <v>37.61</v>
      </c>
      <c r="G18" s="35">
        <v>102.78</v>
      </c>
      <c r="H18" s="36" t="s">
        <v>38</v>
      </c>
      <c r="I18" s="34">
        <v>125.23</v>
      </c>
      <c r="J18" s="37">
        <v>4709.8999999999996</v>
      </c>
    </row>
    <row r="19" spans="1:10" ht="24.75" customHeight="1" x14ac:dyDescent="0.2">
      <c r="A19" s="44" t="s">
        <v>125</v>
      </c>
      <c r="B19" s="45" t="s">
        <v>40</v>
      </c>
      <c r="C19" s="46">
        <v>94995</v>
      </c>
      <c r="D19" s="40" t="s">
        <v>126</v>
      </c>
      <c r="E19" s="47" t="s">
        <v>42</v>
      </c>
      <c r="F19" s="51">
        <v>752.19</v>
      </c>
      <c r="G19" s="49">
        <v>80.8</v>
      </c>
      <c r="H19" s="50" t="s">
        <v>38</v>
      </c>
      <c r="I19" s="51">
        <v>98.45</v>
      </c>
      <c r="J19" s="48">
        <v>74053.11</v>
      </c>
    </row>
    <row r="20" spans="1:10" ht="9" customHeight="1" x14ac:dyDescent="0.2">
      <c r="A20" s="29" t="s">
        <v>127</v>
      </c>
      <c r="B20" s="30" t="s">
        <v>36</v>
      </c>
      <c r="C20" s="31">
        <v>2</v>
      </c>
      <c r="D20" s="32" t="s">
        <v>128</v>
      </c>
      <c r="E20" s="33" t="s">
        <v>105</v>
      </c>
      <c r="F20" s="34">
        <v>2</v>
      </c>
      <c r="G20" s="35">
        <v>490.32</v>
      </c>
      <c r="H20" s="36" t="s">
        <v>38</v>
      </c>
      <c r="I20" s="34">
        <v>597.41</v>
      </c>
      <c r="J20" s="37">
        <v>1194.82</v>
      </c>
    </row>
    <row r="21" spans="1:10" ht="9" customHeight="1" x14ac:dyDescent="0.2">
      <c r="A21" s="41" t="s">
        <v>129</v>
      </c>
      <c r="B21" s="28"/>
      <c r="C21" s="28"/>
      <c r="D21" s="41" t="s">
        <v>130</v>
      </c>
      <c r="E21" s="28"/>
      <c r="F21" s="28"/>
      <c r="G21" s="28"/>
      <c r="H21" s="28"/>
      <c r="I21" s="42" t="s">
        <v>35</v>
      </c>
      <c r="J21" s="43">
        <v>3722.99</v>
      </c>
    </row>
    <row r="22" spans="1:10" ht="9" customHeight="1" x14ac:dyDescent="0.2">
      <c r="A22" s="29" t="s">
        <v>131</v>
      </c>
      <c r="B22" s="30" t="s">
        <v>94</v>
      </c>
      <c r="C22" s="53">
        <v>1600447</v>
      </c>
      <c r="D22" s="32" t="s">
        <v>132</v>
      </c>
      <c r="E22" s="33" t="s">
        <v>133</v>
      </c>
      <c r="F22" s="34">
        <v>0.28000000000000003</v>
      </c>
      <c r="G22" s="35">
        <v>322.20999999999998</v>
      </c>
      <c r="H22" s="36" t="s">
        <v>38</v>
      </c>
      <c r="I22" s="34">
        <v>392.58</v>
      </c>
      <c r="J22" s="34">
        <v>109.92</v>
      </c>
    </row>
    <row r="23" spans="1:10" ht="9" customHeight="1" x14ac:dyDescent="0.2">
      <c r="A23" s="29" t="s">
        <v>134</v>
      </c>
      <c r="B23" s="30" t="s">
        <v>94</v>
      </c>
      <c r="C23" s="53">
        <v>1600436</v>
      </c>
      <c r="D23" s="32" t="s">
        <v>135</v>
      </c>
      <c r="E23" s="33" t="s">
        <v>133</v>
      </c>
      <c r="F23" s="34">
        <v>2.8</v>
      </c>
      <c r="G23" s="35">
        <v>358.62</v>
      </c>
      <c r="H23" s="36" t="s">
        <v>38</v>
      </c>
      <c r="I23" s="34">
        <v>436.94</v>
      </c>
      <c r="J23" s="37">
        <v>1223.43</v>
      </c>
    </row>
    <row r="24" spans="1:10" ht="9" customHeight="1" x14ac:dyDescent="0.2">
      <c r="A24" s="29" t="s">
        <v>136</v>
      </c>
      <c r="B24" s="30" t="s">
        <v>36</v>
      </c>
      <c r="C24" s="31">
        <v>2</v>
      </c>
      <c r="D24" s="32" t="s">
        <v>128</v>
      </c>
      <c r="E24" s="33" t="s">
        <v>105</v>
      </c>
      <c r="F24" s="34">
        <v>4</v>
      </c>
      <c r="G24" s="35">
        <v>490.32</v>
      </c>
      <c r="H24" s="36" t="s">
        <v>38</v>
      </c>
      <c r="I24" s="34">
        <v>597.41</v>
      </c>
      <c r="J24" s="37">
        <v>2389.64</v>
      </c>
    </row>
    <row r="25" spans="1:10" ht="18" customHeight="1" x14ac:dyDescent="0.2">
      <c r="A25" s="41" t="s">
        <v>137</v>
      </c>
      <c r="B25" s="54"/>
      <c r="C25" s="54"/>
      <c r="D25" s="55" t="s">
        <v>138</v>
      </c>
      <c r="E25" s="54"/>
      <c r="F25" s="54"/>
      <c r="G25" s="54"/>
      <c r="H25" s="54"/>
      <c r="I25" s="42" t="s">
        <v>35</v>
      </c>
      <c r="J25" s="58">
        <v>671.76</v>
      </c>
    </row>
    <row r="26" spans="1:10" ht="9" customHeight="1" x14ac:dyDescent="0.2">
      <c r="A26" s="29" t="s">
        <v>139</v>
      </c>
      <c r="B26" s="30" t="s">
        <v>94</v>
      </c>
      <c r="C26" s="53">
        <v>1600447</v>
      </c>
      <c r="D26" s="32" t="s">
        <v>132</v>
      </c>
      <c r="E26" s="33" t="s">
        <v>133</v>
      </c>
      <c r="F26" s="34">
        <v>0.06</v>
      </c>
      <c r="G26" s="35">
        <v>322.20999999999998</v>
      </c>
      <c r="H26" s="36" t="s">
        <v>38</v>
      </c>
      <c r="I26" s="34">
        <v>392.58</v>
      </c>
      <c r="J26" s="34">
        <v>23.55</v>
      </c>
    </row>
    <row r="27" spans="1:10" ht="18" customHeight="1" x14ac:dyDescent="0.2">
      <c r="A27" s="29" t="s">
        <v>140</v>
      </c>
      <c r="B27" s="30" t="s">
        <v>36</v>
      </c>
      <c r="C27" s="31">
        <v>6</v>
      </c>
      <c r="D27" s="40" t="s">
        <v>141</v>
      </c>
      <c r="E27" s="33" t="s">
        <v>105</v>
      </c>
      <c r="F27" s="34">
        <v>1</v>
      </c>
      <c r="G27" s="35">
        <v>532.02</v>
      </c>
      <c r="H27" s="36" t="s">
        <v>38</v>
      </c>
      <c r="I27" s="34">
        <v>648.21</v>
      </c>
      <c r="J27" s="34">
        <v>648.21</v>
      </c>
    </row>
    <row r="28" spans="1:10" ht="18" customHeight="1" x14ac:dyDescent="0.2">
      <c r="A28" s="41" t="s">
        <v>142</v>
      </c>
      <c r="B28" s="54"/>
      <c r="C28" s="54"/>
      <c r="D28" s="55" t="s">
        <v>143</v>
      </c>
      <c r="E28" s="54"/>
      <c r="F28" s="54"/>
      <c r="G28" s="54"/>
      <c r="H28" s="54"/>
      <c r="I28" s="42" t="s">
        <v>35</v>
      </c>
      <c r="J28" s="43">
        <v>2004.2</v>
      </c>
    </row>
    <row r="29" spans="1:10" ht="9" customHeight="1" x14ac:dyDescent="0.2">
      <c r="A29" s="29" t="s">
        <v>144</v>
      </c>
      <c r="B29" s="30" t="s">
        <v>36</v>
      </c>
      <c r="C29" s="31">
        <v>7</v>
      </c>
      <c r="D29" s="32" t="s">
        <v>145</v>
      </c>
      <c r="E29" s="33" t="s">
        <v>105</v>
      </c>
      <c r="F29" s="34">
        <v>4</v>
      </c>
      <c r="G29" s="35">
        <v>411.24</v>
      </c>
      <c r="H29" s="36" t="s">
        <v>38</v>
      </c>
      <c r="I29" s="34">
        <v>501.05</v>
      </c>
      <c r="J29" s="37">
        <v>2004.2</v>
      </c>
    </row>
    <row r="30" spans="1:10" ht="18" customHeight="1" x14ac:dyDescent="0.2">
      <c r="A30" s="41" t="s">
        <v>146</v>
      </c>
      <c r="B30" s="54"/>
      <c r="C30" s="54"/>
      <c r="D30" s="55" t="s">
        <v>147</v>
      </c>
      <c r="E30" s="54"/>
      <c r="F30" s="54"/>
      <c r="G30" s="54"/>
      <c r="H30" s="54"/>
      <c r="I30" s="42" t="s">
        <v>35</v>
      </c>
      <c r="J30" s="43">
        <v>207697.11</v>
      </c>
    </row>
    <row r="31" spans="1:10" ht="9" customHeight="1" x14ac:dyDescent="0.2">
      <c r="A31" s="29" t="s">
        <v>148</v>
      </c>
      <c r="B31" s="30" t="s">
        <v>40</v>
      </c>
      <c r="C31" s="39">
        <v>99814</v>
      </c>
      <c r="D31" s="32" t="s">
        <v>149</v>
      </c>
      <c r="E31" s="33" t="s">
        <v>42</v>
      </c>
      <c r="F31" s="37">
        <v>2385.0300000000002</v>
      </c>
      <c r="G31" s="35">
        <v>1.85</v>
      </c>
      <c r="H31" s="36" t="s">
        <v>38</v>
      </c>
      <c r="I31" s="34">
        <v>2.25</v>
      </c>
      <c r="J31" s="37">
        <v>5366.32</v>
      </c>
    </row>
    <row r="32" spans="1:10" ht="33" customHeight="1" x14ac:dyDescent="0.2">
      <c r="A32" s="29" t="s">
        <v>150</v>
      </c>
      <c r="B32" s="30" t="s">
        <v>40</v>
      </c>
      <c r="C32" s="39">
        <v>93177</v>
      </c>
      <c r="D32" s="32" t="s">
        <v>89</v>
      </c>
      <c r="E32" s="33" t="s">
        <v>90</v>
      </c>
      <c r="F32" s="34">
        <v>115.91</v>
      </c>
      <c r="G32" s="35">
        <v>1.84</v>
      </c>
      <c r="H32" s="36" t="s">
        <v>38</v>
      </c>
      <c r="I32" s="34">
        <v>2.2400000000000002</v>
      </c>
      <c r="J32" s="34">
        <v>259.64</v>
      </c>
    </row>
    <row r="33" spans="1:10" ht="24.75" customHeight="1" x14ac:dyDescent="0.2">
      <c r="A33" s="44" t="s">
        <v>151</v>
      </c>
      <c r="B33" s="45" t="s">
        <v>40</v>
      </c>
      <c r="C33" s="46">
        <v>93599</v>
      </c>
      <c r="D33" s="40" t="s">
        <v>92</v>
      </c>
      <c r="E33" s="47" t="s">
        <v>90</v>
      </c>
      <c r="F33" s="48">
        <v>15822.05</v>
      </c>
      <c r="G33" s="49">
        <v>0.35</v>
      </c>
      <c r="H33" s="50" t="s">
        <v>38</v>
      </c>
      <c r="I33" s="51">
        <v>0.43</v>
      </c>
      <c r="J33" s="48">
        <v>6803.48</v>
      </c>
    </row>
  </sheetData>
  <mergeCells count="10">
    <mergeCell ref="A11:D11"/>
    <mergeCell ref="A6:J6"/>
    <mergeCell ref="A7:B7"/>
    <mergeCell ref="E7:F7"/>
    <mergeCell ref="E8:F8"/>
    <mergeCell ref="A3:J3"/>
    <mergeCell ref="A4:B4"/>
    <mergeCell ref="E4:G4"/>
    <mergeCell ref="E5:F5"/>
    <mergeCell ref="A9:J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="120" zoomScaleNormal="120" workbookViewId="0">
      <selection activeCell="A12" sqref="A12:J14"/>
    </sheetView>
  </sheetViews>
  <sheetFormatPr defaultRowHeight="12.75" x14ac:dyDescent="0.2"/>
  <cols>
    <col min="1" max="1" width="10.83203125" customWidth="1"/>
    <col min="2" max="3" width="13.33203125" customWidth="1"/>
    <col min="4" max="4" width="56.6640625" customWidth="1"/>
    <col min="5" max="5" width="8.83203125" customWidth="1"/>
    <col min="6" max="6" width="12.6640625" customWidth="1"/>
    <col min="7" max="7" width="12.5" customWidth="1"/>
    <col min="8" max="8" width="9.33203125" customWidth="1"/>
    <col min="9" max="9" width="12.5" customWidth="1"/>
    <col min="10" max="10" width="13.33203125" customWidth="1"/>
    <col min="11" max="11" width="3.1640625" customWidth="1"/>
  </cols>
  <sheetData>
    <row r="1" spans="1:11" ht="11.85" customHeight="1" x14ac:dyDescent="0.2">
      <c r="A1" s="1"/>
      <c r="B1" s="1"/>
      <c r="C1" s="1"/>
      <c r="D1" s="2" t="s">
        <v>0</v>
      </c>
      <c r="E1" s="1"/>
      <c r="F1" s="1"/>
      <c r="G1" s="1"/>
      <c r="H1" s="1"/>
      <c r="I1" s="3"/>
      <c r="J1" s="4" t="s">
        <v>1</v>
      </c>
      <c r="K1" s="171"/>
    </row>
    <row r="2" spans="1:11" ht="11.25" customHeight="1" x14ac:dyDescent="0.2">
      <c r="A2" s="1"/>
      <c r="B2" s="1"/>
      <c r="C2" s="1"/>
      <c r="D2" s="5" t="s">
        <v>2</v>
      </c>
      <c r="E2" s="1"/>
      <c r="F2" s="1"/>
      <c r="G2" s="1"/>
      <c r="H2" s="1"/>
      <c r="I2" s="3"/>
      <c r="J2" s="6" t="s">
        <v>3</v>
      </c>
      <c r="K2" s="171"/>
    </row>
    <row r="3" spans="1:11" ht="8.2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ht="9" customHeight="1" x14ac:dyDescent="0.2">
      <c r="A4" s="173" t="s">
        <v>4</v>
      </c>
      <c r="B4" s="174"/>
      <c r="C4" s="7" t="s">
        <v>5</v>
      </c>
      <c r="D4" s="7" t="s">
        <v>6</v>
      </c>
      <c r="E4" s="173" t="s">
        <v>7</v>
      </c>
      <c r="F4" s="175"/>
      <c r="G4" s="175"/>
      <c r="H4" s="1"/>
      <c r="I4" s="1"/>
      <c r="J4" s="3"/>
      <c r="K4" s="171"/>
    </row>
    <row r="5" spans="1:11" ht="9" customHeight="1" x14ac:dyDescent="0.2">
      <c r="A5" s="9" t="s">
        <v>8</v>
      </c>
      <c r="B5" s="10"/>
      <c r="C5" s="11">
        <v>885827</v>
      </c>
      <c r="D5" s="12" t="s">
        <v>9</v>
      </c>
      <c r="E5" s="176" t="s">
        <v>10</v>
      </c>
      <c r="F5" s="177"/>
      <c r="G5" s="13"/>
      <c r="H5" s="13"/>
      <c r="I5" s="13"/>
      <c r="J5" s="10"/>
      <c r="K5" s="171"/>
    </row>
    <row r="6" spans="1:11" ht="5.25" customHeight="1" x14ac:dyDescent="0.2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ht="9" customHeight="1" x14ac:dyDescent="0.2">
      <c r="A7" s="173" t="s">
        <v>11</v>
      </c>
      <c r="B7" s="174"/>
      <c r="C7" s="7" t="s">
        <v>12</v>
      </c>
      <c r="D7" s="7" t="s">
        <v>13</v>
      </c>
      <c r="E7" s="173" t="s">
        <v>14</v>
      </c>
      <c r="F7" s="175"/>
      <c r="G7" s="1"/>
      <c r="H7" s="14" t="s">
        <v>15</v>
      </c>
      <c r="I7" s="15" t="s">
        <v>16</v>
      </c>
      <c r="J7" s="16" t="s">
        <v>17</v>
      </c>
      <c r="K7" s="171"/>
    </row>
    <row r="8" spans="1:11" ht="9" customHeight="1" x14ac:dyDescent="0.2">
      <c r="A8" s="9" t="s">
        <v>18</v>
      </c>
      <c r="B8" s="10"/>
      <c r="C8" s="12" t="s">
        <v>19</v>
      </c>
      <c r="D8" s="12" t="s">
        <v>20</v>
      </c>
      <c r="E8" s="176" t="s">
        <v>21</v>
      </c>
      <c r="F8" s="177"/>
      <c r="G8" s="13"/>
      <c r="H8" s="17">
        <v>0.21840000000000001</v>
      </c>
      <c r="I8" s="18">
        <v>0</v>
      </c>
      <c r="J8" s="19">
        <v>0</v>
      </c>
      <c r="K8" s="171"/>
    </row>
    <row r="9" spans="1:11" ht="33" customHeight="1" x14ac:dyDescent="0.2">
      <c r="A9" s="178" t="s">
        <v>22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</row>
    <row r="10" spans="1:11" ht="22.7" customHeight="1" x14ac:dyDescent="0.2">
      <c r="A10" s="20" t="s">
        <v>23</v>
      </c>
      <c r="B10" s="20" t="s">
        <v>24</v>
      </c>
      <c r="C10" s="21" t="s">
        <v>25</v>
      </c>
      <c r="D10" s="20" t="s">
        <v>26</v>
      </c>
      <c r="E10" s="22" t="s">
        <v>27</v>
      </c>
      <c r="F10" s="22" t="s">
        <v>28</v>
      </c>
      <c r="G10" s="23" t="s">
        <v>29</v>
      </c>
      <c r="H10" s="24" t="s">
        <v>30</v>
      </c>
      <c r="I10" s="23" t="s">
        <v>31</v>
      </c>
      <c r="J10" s="25" t="s">
        <v>32</v>
      </c>
      <c r="K10" s="179" t="s">
        <v>33</v>
      </c>
    </row>
    <row r="11" spans="1:11" ht="9" customHeight="1" x14ac:dyDescent="0.2">
      <c r="A11" s="181" t="s">
        <v>34</v>
      </c>
      <c r="B11" s="182"/>
      <c r="C11" s="182"/>
      <c r="D11" s="182"/>
      <c r="E11" s="26"/>
      <c r="F11" s="26"/>
      <c r="G11" s="26"/>
      <c r="H11" s="26"/>
      <c r="I11" s="26"/>
      <c r="J11" s="27">
        <v>1041046.43</v>
      </c>
      <c r="K11" s="180"/>
    </row>
    <row r="12" spans="1:11" ht="18" customHeight="1" x14ac:dyDescent="0.2">
      <c r="A12" s="29" t="s">
        <v>152</v>
      </c>
      <c r="B12" s="30" t="s">
        <v>40</v>
      </c>
      <c r="C12" s="39">
        <v>96402</v>
      </c>
      <c r="D12" s="40" t="s">
        <v>87</v>
      </c>
      <c r="E12" s="33" t="s">
        <v>42</v>
      </c>
      <c r="F12" s="37">
        <v>2385.0300000000002</v>
      </c>
      <c r="G12" s="35">
        <v>1.96</v>
      </c>
      <c r="H12" s="36" t="s">
        <v>38</v>
      </c>
      <c r="I12" s="34">
        <v>2.39</v>
      </c>
      <c r="J12" s="37">
        <v>5700.22</v>
      </c>
      <c r="K12" s="38" t="s">
        <v>39</v>
      </c>
    </row>
    <row r="13" spans="1:11" ht="24.75" customHeight="1" x14ac:dyDescent="0.2">
      <c r="A13" s="44" t="s">
        <v>153</v>
      </c>
      <c r="B13" s="45" t="s">
        <v>94</v>
      </c>
      <c r="C13" s="56">
        <v>5914649</v>
      </c>
      <c r="D13" s="40" t="s">
        <v>95</v>
      </c>
      <c r="E13" s="47" t="s">
        <v>96</v>
      </c>
      <c r="F13" s="51">
        <v>390.67</v>
      </c>
      <c r="G13" s="49">
        <v>3.8</v>
      </c>
      <c r="H13" s="50" t="s">
        <v>38</v>
      </c>
      <c r="I13" s="51">
        <v>4.63</v>
      </c>
      <c r="J13" s="48">
        <v>1808.8</v>
      </c>
      <c r="K13" s="52" t="s">
        <v>39</v>
      </c>
    </row>
    <row r="14" spans="1:11" ht="26.45" customHeight="1" x14ac:dyDescent="0.2">
      <c r="A14" s="44" t="s">
        <v>154</v>
      </c>
      <c r="B14" s="45" t="s">
        <v>40</v>
      </c>
      <c r="C14" s="46">
        <v>95995</v>
      </c>
      <c r="D14" s="40" t="s">
        <v>98</v>
      </c>
      <c r="E14" s="47" t="s">
        <v>43</v>
      </c>
      <c r="F14" s="51">
        <v>166.95</v>
      </c>
      <c r="G14" s="49">
        <v>923.05</v>
      </c>
      <c r="H14" s="50" t="s">
        <v>38</v>
      </c>
      <c r="I14" s="48">
        <v>1124.6400000000001</v>
      </c>
      <c r="J14" s="48">
        <v>187758.65</v>
      </c>
      <c r="K14" s="52" t="s">
        <v>39</v>
      </c>
    </row>
    <row r="15" spans="1:11" ht="18.2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</row>
    <row r="16" spans="1:11" ht="9.1999999999999993" customHeight="1" x14ac:dyDescent="0.2">
      <c r="A16" s="184" t="s">
        <v>155</v>
      </c>
      <c r="B16" s="185"/>
      <c r="C16" s="186" t="s">
        <v>156</v>
      </c>
      <c r="D16" s="187"/>
      <c r="E16" s="187"/>
      <c r="F16" s="187"/>
      <c r="G16" s="187"/>
      <c r="H16" s="187"/>
      <c r="I16" s="187"/>
      <c r="J16" s="188"/>
      <c r="K16" s="59"/>
    </row>
    <row r="17" spans="1:11" ht="8.25" customHeight="1" x14ac:dyDescent="0.2">
      <c r="A17" s="172"/>
      <c r="B17" s="172"/>
      <c r="C17" s="172"/>
      <c r="D17" s="172"/>
      <c r="E17" s="172"/>
      <c r="F17" s="172"/>
      <c r="G17" s="172"/>
      <c r="H17" s="172"/>
      <c r="I17" s="172"/>
      <c r="J17" s="172"/>
      <c r="K17" s="172"/>
    </row>
    <row r="18" spans="1:11" ht="9.1999999999999993" customHeight="1" x14ac:dyDescent="0.2">
      <c r="A18" s="189" t="s">
        <v>157</v>
      </c>
      <c r="B18" s="184"/>
      <c r="C18" s="184"/>
      <c r="D18" s="184"/>
      <c r="E18" s="184"/>
      <c r="F18" s="184"/>
      <c r="G18" s="184"/>
      <c r="H18" s="184"/>
      <c r="I18" s="184"/>
      <c r="J18" s="185"/>
      <c r="K18" s="190"/>
    </row>
    <row r="19" spans="1:11" ht="24.95" customHeight="1" x14ac:dyDescent="0.2">
      <c r="A19" s="191" t="s">
        <v>158</v>
      </c>
      <c r="B19" s="192"/>
      <c r="C19" s="192"/>
      <c r="D19" s="192"/>
      <c r="E19" s="192"/>
      <c r="F19" s="192"/>
      <c r="G19" s="192"/>
      <c r="H19" s="192"/>
      <c r="I19" s="192"/>
      <c r="J19" s="193"/>
      <c r="K19" s="190"/>
    </row>
    <row r="20" spans="1:11" ht="9.1999999999999993" customHeight="1" x14ac:dyDescent="0.2">
      <c r="A20" s="172"/>
      <c r="B20" s="172"/>
      <c r="C20" s="172"/>
      <c r="D20" s="172"/>
      <c r="E20" s="172"/>
      <c r="F20" s="172"/>
      <c r="G20" s="172"/>
      <c r="H20" s="172"/>
      <c r="I20" s="172"/>
      <c r="J20" s="172"/>
      <c r="K20" s="172"/>
    </row>
    <row r="21" spans="1:11" ht="9.75" customHeight="1" x14ac:dyDescent="0.2">
      <c r="A21" s="196" t="s">
        <v>159</v>
      </c>
      <c r="B21" s="197"/>
      <c r="C21" s="197"/>
      <c r="D21" s="197"/>
      <c r="E21" s="197"/>
      <c r="F21" s="197"/>
      <c r="G21" s="197"/>
      <c r="H21" s="197"/>
      <c r="I21" s="197"/>
      <c r="J21" s="198"/>
      <c r="K21" s="171"/>
    </row>
    <row r="22" spans="1:11" ht="9.75" customHeight="1" x14ac:dyDescent="0.2">
      <c r="A22" s="199" t="s">
        <v>160</v>
      </c>
      <c r="B22" s="200"/>
      <c r="C22" s="200"/>
      <c r="D22" s="200"/>
      <c r="E22" s="200"/>
      <c r="F22" s="200"/>
      <c r="G22" s="200"/>
      <c r="H22" s="200"/>
      <c r="I22" s="200"/>
      <c r="J22" s="201"/>
      <c r="K22" s="171"/>
    </row>
    <row r="23" spans="1:11" ht="31.5" customHeight="1" x14ac:dyDescent="0.15">
      <c r="A23" s="202" t="s">
        <v>161</v>
      </c>
      <c r="B23" s="202"/>
      <c r="C23" s="202"/>
      <c r="D23" s="60"/>
      <c r="E23" s="61"/>
      <c r="F23" s="61"/>
      <c r="G23" s="61"/>
      <c r="H23" s="61"/>
      <c r="I23" s="61"/>
      <c r="J23" s="60"/>
      <c r="K23" s="62"/>
    </row>
    <row r="24" spans="1:11" ht="9" customHeight="1" x14ac:dyDescent="0.2">
      <c r="A24" s="8" t="s">
        <v>162</v>
      </c>
      <c r="B24" s="1"/>
      <c r="C24" s="1"/>
      <c r="D24" s="1"/>
      <c r="E24" s="203" t="s">
        <v>163</v>
      </c>
      <c r="F24" s="203"/>
      <c r="G24" s="63"/>
      <c r="H24" s="63"/>
      <c r="I24" s="63"/>
      <c r="J24" s="1"/>
      <c r="K24" s="1"/>
    </row>
    <row r="25" spans="1:11" ht="9" customHeight="1" x14ac:dyDescent="0.2">
      <c r="A25" s="1"/>
      <c r="B25" s="1"/>
      <c r="C25" s="1"/>
      <c r="D25" s="1"/>
      <c r="E25" s="8" t="s">
        <v>164</v>
      </c>
      <c r="F25" s="64" t="s">
        <v>165</v>
      </c>
      <c r="G25" s="1"/>
      <c r="H25" s="1"/>
      <c r="I25" s="1"/>
      <c r="J25" s="1"/>
      <c r="K25" s="1"/>
    </row>
    <row r="26" spans="1:11" ht="9" customHeight="1" x14ac:dyDescent="0.2">
      <c r="A26" s="194" t="s">
        <v>166</v>
      </c>
      <c r="B26" s="194"/>
      <c r="C26" s="1"/>
      <c r="D26" s="1"/>
      <c r="E26" s="8" t="s">
        <v>167</v>
      </c>
      <c r="F26" s="64" t="s">
        <v>168</v>
      </c>
      <c r="G26" s="1"/>
      <c r="H26" s="1"/>
      <c r="I26" s="1"/>
      <c r="J26" s="1"/>
      <c r="K26" s="1"/>
    </row>
    <row r="27" spans="1:11" ht="9" customHeight="1" x14ac:dyDescent="0.2">
      <c r="A27" s="8" t="s">
        <v>169</v>
      </c>
      <c r="B27" s="1"/>
      <c r="C27" s="1"/>
      <c r="D27" s="1"/>
      <c r="E27" s="8" t="s">
        <v>170</v>
      </c>
      <c r="F27" s="195">
        <v>2.8027230210229088E+16</v>
      </c>
      <c r="G27" s="195"/>
      <c r="H27" s="1"/>
      <c r="I27" s="1"/>
      <c r="J27" s="1"/>
      <c r="K27" s="1"/>
    </row>
  </sheetData>
  <mergeCells count="29">
    <mergeCell ref="A26:B26"/>
    <mergeCell ref="F27:G27"/>
    <mergeCell ref="A21:J21"/>
    <mergeCell ref="K21:K22"/>
    <mergeCell ref="A22:J22"/>
    <mergeCell ref="A23:C23"/>
    <mergeCell ref="E24:F24"/>
    <mergeCell ref="A17:K17"/>
    <mergeCell ref="A18:J18"/>
    <mergeCell ref="K18:K19"/>
    <mergeCell ref="A19:J19"/>
    <mergeCell ref="A20:K20"/>
    <mergeCell ref="A9:K9"/>
    <mergeCell ref="K10:K11"/>
    <mergeCell ref="A11:D11"/>
    <mergeCell ref="A15:K15"/>
    <mergeCell ref="A16:B16"/>
    <mergeCell ref="C16:J16"/>
    <mergeCell ref="A6:K6"/>
    <mergeCell ref="A7:B7"/>
    <mergeCell ref="E7:F7"/>
    <mergeCell ref="K7:K8"/>
    <mergeCell ref="E8:F8"/>
    <mergeCell ref="K1:K2"/>
    <mergeCell ref="A3:K3"/>
    <mergeCell ref="A4:B4"/>
    <mergeCell ref="E4:G4"/>
    <mergeCell ref="K4:K5"/>
    <mergeCell ref="E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ORÇAMENTO</vt:lpstr>
      <vt:lpstr>CRONOGRAMA</vt:lpstr>
      <vt:lpstr>Table 2</vt:lpstr>
      <vt:lpstr>Table 3</vt:lpstr>
      <vt:lpstr>Table 4</vt:lpstr>
      <vt:lpstr>Table 5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Radames Zanollo</cp:lastModifiedBy>
  <dcterms:created xsi:type="dcterms:W3CDTF">2021-07-12T14:24:40Z</dcterms:created>
  <dcterms:modified xsi:type="dcterms:W3CDTF">2021-08-13T17:00:16Z</dcterms:modified>
</cp:coreProperties>
</file>